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'ЗФ'!$A$1:$G$88</definedName>
    <definedName name="_xlnm.Print_Area" localSheetId="1">'СФ'!$A$1:$E$58</definedName>
  </definedNames>
  <calcPr fullCalcOnLoad="1"/>
</workbook>
</file>

<file path=xl/sharedStrings.xml><?xml version="1.0" encoding="utf-8"?>
<sst xmlns="http://schemas.openxmlformats.org/spreadsheetml/2006/main" count="174" uniqueCount="137">
  <si>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</si>
  <si>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</si>
  <si>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</si>
  <si>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</si>
  <si>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</si>
  <si>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</si>
  <si>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</si>
  <si>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</si>
  <si>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</si>
  <si>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</si>
  <si>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</si>
  <si>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</si>
  <si>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</si>
  <si>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</si>
  <si>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</si>
  <si>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</si>
  <si>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</si>
  <si>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</t>
  </si>
  <si>
    <t>План на звітний період (тис.грн.)</t>
  </si>
  <si>
    <t xml:space="preserve">Інші видатки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</si>
  <si>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</si>
  <si>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</si>
  <si>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</si>
  <si>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</si>
  <si>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</si>
  <si>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</si>
  <si>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</si>
  <si>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</si>
  <si>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</si>
  <si>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</si>
  <si>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</si>
  <si>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</si>
  <si>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</si>
  <si>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</si>
  <si>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</si>
  <si>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</si>
  <si>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</si>
  <si>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</si>
  <si>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</si>
  <si>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</si>
  <si>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</si>
  <si>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</si>
  <si>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</si>
  <si>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</si>
  <si>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</si>
  <si>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</si>
  <si>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</si>
  <si>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</si>
  <si>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</si>
  <si>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</si>
  <si>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</si>
  <si>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</si>
  <si>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</si>
  <si>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</si>
  <si>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</si>
  <si>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</si>
  <si>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</si>
  <si>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Виконання плану звітного періоду (%)  </t>
  </si>
  <si>
    <t>Інша субвенція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</si>
  <si>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</si>
  <si>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</si>
  <si>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</si>
  <si>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</si>
  <si>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</si>
  <si>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</si>
  <si>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</si>
  <si>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</si>
  <si>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</si>
  <si>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</si>
  <si>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</si>
  <si>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</si>
  <si>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</si>
  <si>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</si>
  <si>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</si>
  <si>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</si>
  <si>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</si>
  <si>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</si>
  <si>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</si>
  <si>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</si>
  <si>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</si>
  <si>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</si>
  <si>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</si>
  <si>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</si>
  <si>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</si>
  <si>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</si>
  <si>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</si>
  <si>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</si>
  <si>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</si>
  <si>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</si>
  <si>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</si>
  <si>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Податок та збір на доходи фізичних осіб</t>
  </si>
  <si>
    <t>Податок на прибуток підприємств  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</si>
  <si>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</si>
  <si>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</si>
  <si>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</si>
  <si>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>Субвенція на підготовку робітничих кадрів з державного бюджету місцевим бюджетам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</si>
  <si>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</si>
  <si>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</si>
  <si>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</si>
  <si>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</si>
  <si>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Соціальний захист та соціальне забезпечення </t>
  </si>
  <si>
    <t>Збір за забруднення навколишнього природного середовища</t>
  </si>
  <si>
    <t>План на рік (тис.грн.)</t>
  </si>
  <si>
    <t>Виконання плану на рік (%)</t>
  </si>
  <si>
    <t>Субвенція з Черкаськького обласного бюджету на утримання об’єктів спільного користування</t>
  </si>
  <si>
    <t>Доходи від операцій з капіталом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</si>
  <si>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</si>
  <si>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Будівництво</t>
  </si>
  <si>
    <t>Сільське і лісове господарство, рибне господарство та мисливство 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</si>
  <si>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</si>
  <si>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Інші податки та збори </t>
  </si>
  <si>
    <t xml:space="preserve">Екологічний податок </t>
  </si>
  <si>
    <t>240000</t>
  </si>
  <si>
    <t>Цiльовi фонди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</si>
  <si>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</si>
  <si>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22130000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</si>
  <si>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</si>
  <si>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</si>
  <si>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Інші субвенції</t>
  </si>
  <si>
    <t>41035000</t>
  </si>
  <si>
    <t>Субвенція з державного бюджету місцевим бюджетам на часткове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t>
  </si>
  <si>
    <t>41039700</t>
  </si>
  <si>
    <t>170000</t>
  </si>
  <si>
    <t>Транспорт, дорожнє господарство, зв'язок, телекомунiкацiї та iнформатика</t>
  </si>
  <si>
    <t>Трансферти з державного бюджету, передані іншим бюджетам</t>
  </si>
  <si>
    <t>Субвенція з державного бюджету місцевим бюджетам на будівництво (придбання) житла для сімей загиблих військовослужбовців, які брали участь в антитерористичній операції, а також для інвалідів І - ІІ групи з числа військовослужбовців, які брали участь у зазначеній операції, та потребують поліпшення житлових умов</t>
  </si>
  <si>
    <t>41036100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</si>
  <si>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</si>
  <si>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41034500</t>
  </si>
  <si>
    <t>41037000</t>
  </si>
  <si>
    <t>41020600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</si>
  <si>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</si>
  <si>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</si>
  <si>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</si>
  <si>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Виконання обласного бюджету за січень-вересень 2015 року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</si>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</sst>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  <numFmt numFmtId="190" formatCode="0.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i/>
      <sz val="14"/>
      <color indexed="10"/>
      <name val="Times New Roman"/>
      <family val="1"/>
    </font>
    <font>
      <b/>
      <sz val="14"/>
      <color indexed="53"/>
      <name val="Times New Roman"/>
      <family val="1"/>
    </font>
    <font>
      <sz val="14"/>
      <color indexed="53"/>
      <name val="Times New Roman"/>
      <family val="1"/>
    </font>
    <font>
      <b/>
      <sz val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182" fontId="7" fillId="0" borderId="2" xfId="0" applyNumberFormat="1" applyFont="1" applyFill="1" applyBorder="1" applyAlignment="1" applyProtection="1">
      <alignment horizontal="center" vertical="top" wrapText="1"/>
      <protection locked="0"/>
    </xf>
    <xf numFmtId="182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right" vertical="top" wrapText="1"/>
      <protection locked="0"/>
    </xf>
    <xf numFmtId="182" fontId="10" fillId="0" borderId="0" xfId="0" applyNumberFormat="1" applyFont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 horizontal="right" wrapText="1"/>
      <protection/>
    </xf>
    <xf numFmtId="182" fontId="10" fillId="0" borderId="6" xfId="0" applyNumberFormat="1" applyFont="1" applyFill="1" applyBorder="1" applyAlignment="1" applyProtection="1">
      <alignment horizontal="right" wrapText="1"/>
      <protection/>
    </xf>
    <xf numFmtId="182" fontId="10" fillId="0" borderId="5" xfId="0" applyNumberFormat="1" applyFont="1" applyFill="1" applyBorder="1" applyAlignment="1" applyProtection="1">
      <alignment wrapText="1"/>
      <protection/>
    </xf>
    <xf numFmtId="182" fontId="10" fillId="0" borderId="7" xfId="0" applyNumberFormat="1" applyFont="1" applyFill="1" applyBorder="1" applyAlignment="1" applyProtection="1">
      <alignment horizontal="right" wrapText="1"/>
      <protection/>
    </xf>
    <xf numFmtId="183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 vertical="top" wrapText="1"/>
      <protection locked="0"/>
    </xf>
    <xf numFmtId="182" fontId="10" fillId="0" borderId="8" xfId="0" applyNumberFormat="1" applyFont="1" applyFill="1" applyBorder="1" applyAlignment="1" applyProtection="1">
      <alignment wrapText="1"/>
      <protection/>
    </xf>
    <xf numFmtId="182" fontId="10" fillId="0" borderId="9" xfId="0" applyNumberFormat="1" applyFont="1" applyFill="1" applyBorder="1" applyAlignment="1" applyProtection="1">
      <alignment horizontal="right"/>
      <protection hidden="1"/>
    </xf>
    <xf numFmtId="182" fontId="10" fillId="0" borderId="10" xfId="0" applyNumberFormat="1" applyFont="1" applyFill="1" applyBorder="1" applyAlignment="1" applyProtection="1">
      <alignment horizontal="right"/>
      <protection hidden="1"/>
    </xf>
    <xf numFmtId="182" fontId="14" fillId="0" borderId="11" xfId="0" applyNumberFormat="1" applyFont="1" applyFill="1" applyBorder="1" applyAlignment="1" applyProtection="1">
      <alignment wrapText="1"/>
      <protection/>
    </xf>
    <xf numFmtId="182" fontId="10" fillId="0" borderId="8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right" vertical="top" wrapText="1"/>
      <protection locked="0"/>
    </xf>
    <xf numFmtId="0" fontId="10" fillId="0" borderId="13" xfId="0" applyFont="1" applyFill="1" applyBorder="1" applyAlignment="1" applyProtection="1">
      <alignment horizontal="right" vertical="top" wrapText="1"/>
      <protection locked="0"/>
    </xf>
    <xf numFmtId="0" fontId="10" fillId="0" borderId="14" xfId="0" applyFont="1" applyBorder="1" applyAlignment="1" applyProtection="1">
      <alignment horizontal="right" vertical="top" wrapText="1"/>
      <protection locked="0"/>
    </xf>
    <xf numFmtId="0" fontId="10" fillId="0" borderId="14" xfId="0" applyFont="1" applyFill="1" applyBorder="1" applyAlignment="1" applyProtection="1">
      <alignment horizontal="right" vertical="top" wrapText="1"/>
      <protection locked="0"/>
    </xf>
    <xf numFmtId="0" fontId="14" fillId="0" borderId="15" xfId="0" applyFont="1" applyBorder="1" applyAlignment="1" applyProtection="1">
      <alignment horizontal="right" vertical="top" wrapText="1"/>
      <protection locked="0"/>
    </xf>
    <xf numFmtId="0" fontId="10" fillId="2" borderId="3" xfId="0" applyFont="1" applyFill="1" applyBorder="1" applyAlignment="1" applyProtection="1">
      <alignment horizontal="right" vertical="center" wrapText="1"/>
      <protection locked="0"/>
    </xf>
    <xf numFmtId="182" fontId="7" fillId="2" borderId="2" xfId="0" applyNumberFormat="1" applyFont="1" applyFill="1" applyBorder="1" applyAlignment="1" applyProtection="1">
      <alignment vertical="center" wrapText="1"/>
      <protection/>
    </xf>
    <xf numFmtId="182" fontId="7" fillId="2" borderId="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top"/>
      <protection/>
    </xf>
    <xf numFmtId="0" fontId="10" fillId="0" borderId="9" xfId="0" applyFont="1" applyFill="1" applyBorder="1" applyAlignment="1" applyProtection="1">
      <alignment horizontal="left" vertical="top" wrapText="1"/>
      <protection/>
    </xf>
    <xf numFmtId="182" fontId="10" fillId="0" borderId="9" xfId="0" applyNumberFormat="1" applyFont="1" applyFill="1" applyBorder="1" applyAlignment="1">
      <alignment horizontal="right" wrapText="1" shrinkToFit="1"/>
    </xf>
    <xf numFmtId="182" fontId="10" fillId="0" borderId="17" xfId="0" applyNumberFormat="1" applyFont="1" applyFill="1" applyBorder="1" applyAlignment="1">
      <alignment horizontal="right" wrapText="1" shrinkToFit="1"/>
    </xf>
    <xf numFmtId="49" fontId="10" fillId="0" borderId="14" xfId="0" applyNumberFormat="1" applyFont="1" applyFill="1" applyBorder="1" applyAlignment="1" applyProtection="1">
      <alignment horizontal="right" vertical="top"/>
      <protection/>
    </xf>
    <xf numFmtId="182" fontId="10" fillId="0" borderId="8" xfId="0" applyNumberFormat="1" applyFont="1" applyFill="1" applyBorder="1" applyAlignment="1">
      <alignment horizontal="right" wrapText="1" shrinkToFit="1"/>
    </xf>
    <xf numFmtId="182" fontId="10" fillId="0" borderId="18" xfId="0" applyNumberFormat="1" applyFont="1" applyFill="1" applyBorder="1" applyAlignment="1">
      <alignment horizontal="right" wrapText="1" shrinkToFit="1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182" fontId="10" fillId="0" borderId="7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Border="1" applyAlignment="1" applyProtection="1">
      <alignment horizontal="right" vertical="top" wrapText="1"/>
      <protection locked="0"/>
    </xf>
    <xf numFmtId="182" fontId="10" fillId="0" borderId="20" xfId="0" applyNumberFormat="1" applyFont="1" applyFill="1" applyBorder="1" applyAlignment="1" applyProtection="1">
      <alignment horizontal="right"/>
      <protection hidden="1"/>
    </xf>
    <xf numFmtId="182" fontId="10" fillId="0" borderId="21" xfId="0" applyNumberFormat="1" applyFont="1" applyFill="1" applyBorder="1" applyAlignment="1" applyProtection="1">
      <alignment horizontal="right"/>
      <protection hidden="1"/>
    </xf>
    <xf numFmtId="181" fontId="7" fillId="2" borderId="3" xfId="0" applyNumberFormat="1" applyFont="1" applyFill="1" applyBorder="1" applyAlignment="1" applyProtection="1">
      <alignment horizontal="center" vertical="center"/>
      <protection hidden="1" locked="0"/>
    </xf>
    <xf numFmtId="182" fontId="7" fillId="2" borderId="2" xfId="0" applyNumberFormat="1" applyFont="1" applyFill="1" applyBorder="1" applyAlignment="1" applyProtection="1">
      <alignment horizontal="right" vertical="center"/>
      <protection hidden="1"/>
    </xf>
    <xf numFmtId="182" fontId="7" fillId="2" borderId="4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>
      <alignment/>
    </xf>
    <xf numFmtId="181" fontId="17" fillId="0" borderId="22" xfId="0" applyNumberFormat="1" applyFont="1" applyFill="1" applyBorder="1" applyAlignment="1" applyProtection="1">
      <alignment vertical="center" wrapText="1"/>
      <protection hidden="1"/>
    </xf>
    <xf numFmtId="182" fontId="17" fillId="0" borderId="23" xfId="0" applyNumberFormat="1" applyFont="1" applyFill="1" applyBorder="1" applyAlignment="1" applyProtection="1">
      <alignment vertical="center" wrapText="1"/>
      <protection hidden="1"/>
    </xf>
    <xf numFmtId="182" fontId="10" fillId="0" borderId="23" xfId="0" applyNumberFormat="1" applyFont="1" applyFill="1" applyBorder="1" applyAlignment="1" applyProtection="1">
      <alignment horizontal="right"/>
      <protection hidden="1"/>
    </xf>
    <xf numFmtId="182" fontId="10" fillId="0" borderId="24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/>
    </xf>
    <xf numFmtId="182" fontId="10" fillId="0" borderId="0" xfId="0" applyNumberFormat="1" applyFont="1" applyFill="1" applyBorder="1" applyAlignment="1" applyProtection="1">
      <alignment horizontal="right"/>
      <protection hidden="1"/>
    </xf>
    <xf numFmtId="182" fontId="10" fillId="0" borderId="7" xfId="0" applyNumberFormat="1" applyFont="1" applyFill="1" applyBorder="1" applyAlignment="1" applyProtection="1">
      <alignment horizontal="right" wrapText="1"/>
      <protection hidden="1"/>
    </xf>
    <xf numFmtId="182" fontId="19" fillId="0" borderId="0" xfId="0" applyNumberFormat="1" applyFont="1" applyFill="1" applyBorder="1" applyAlignment="1" applyProtection="1">
      <alignment horizontal="right" wrapText="1"/>
      <protection hidden="1"/>
    </xf>
    <xf numFmtId="182" fontId="10" fillId="0" borderId="9" xfId="0" applyNumberFormat="1" applyFont="1" applyFill="1" applyBorder="1" applyAlignment="1" applyProtection="1">
      <alignment horizontal="right" wrapText="1"/>
      <protection hidden="1"/>
    </xf>
    <xf numFmtId="182" fontId="10" fillId="0" borderId="10" xfId="0" applyNumberFormat="1" applyFont="1" applyFill="1" applyBorder="1" applyAlignment="1" applyProtection="1">
      <alignment horizontal="right" wrapText="1"/>
      <protection hidden="1"/>
    </xf>
    <xf numFmtId="182" fontId="20" fillId="0" borderId="9" xfId="0" applyNumberFormat="1" applyFont="1" applyFill="1" applyBorder="1" applyAlignment="1" applyProtection="1">
      <alignment horizontal="right" wrapText="1"/>
      <protection hidden="1"/>
    </xf>
    <xf numFmtId="182" fontId="18" fillId="0" borderId="0" xfId="0" applyNumberFormat="1" applyFont="1" applyFill="1" applyAlignment="1">
      <alignment/>
    </xf>
    <xf numFmtId="182" fontId="10" fillId="0" borderId="2" xfId="0" applyNumberFormat="1" applyFont="1" applyFill="1" applyBorder="1" applyAlignment="1" applyProtection="1">
      <alignment vertical="center" wrapText="1"/>
      <protection hidden="1"/>
    </xf>
    <xf numFmtId="182" fontId="10" fillId="0" borderId="25" xfId="0" applyNumberFormat="1" applyFont="1" applyFill="1" applyBorder="1" applyAlignment="1" applyProtection="1">
      <alignment horizontal="right"/>
      <protection hidden="1"/>
    </xf>
    <xf numFmtId="182" fontId="10" fillId="0" borderId="26" xfId="0" applyNumberFormat="1" applyFont="1" applyFill="1" applyBorder="1" applyAlignment="1" applyProtection="1">
      <alignment horizontal="right"/>
      <protection hidden="1"/>
    </xf>
    <xf numFmtId="182" fontId="10" fillId="0" borderId="27" xfId="0" applyNumberFormat="1" applyFont="1" applyFill="1" applyBorder="1" applyAlignment="1" applyProtection="1">
      <alignment horizontal="right"/>
      <protection hidden="1"/>
    </xf>
    <xf numFmtId="182" fontId="10" fillId="0" borderId="28" xfId="0" applyNumberFormat="1" applyFont="1" applyFill="1" applyBorder="1" applyAlignment="1" applyProtection="1">
      <alignment horizontal="right"/>
      <protection hidden="1"/>
    </xf>
    <xf numFmtId="182" fontId="19" fillId="0" borderId="0" xfId="0" applyNumberFormat="1" applyFont="1" applyFill="1" applyBorder="1" applyAlignment="1" applyProtection="1">
      <alignment horizontal="right"/>
      <protection hidden="1"/>
    </xf>
    <xf numFmtId="182" fontId="10" fillId="0" borderId="6" xfId="0" applyNumberFormat="1" applyFont="1" applyFill="1" applyBorder="1" applyAlignment="1" applyProtection="1">
      <alignment horizontal="right" wrapText="1"/>
      <protection hidden="1"/>
    </xf>
    <xf numFmtId="182" fontId="18" fillId="0" borderId="0" xfId="0" applyNumberFormat="1" applyFont="1" applyFill="1" applyBorder="1" applyAlignment="1" applyProtection="1">
      <alignment horizontal="right" wrapText="1"/>
      <protection hidden="1"/>
    </xf>
    <xf numFmtId="182" fontId="10" fillId="0" borderId="26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182" fontId="21" fillId="0" borderId="0" xfId="0" applyNumberFormat="1" applyFont="1" applyAlignment="1">
      <alignment/>
    </xf>
    <xf numFmtId="182" fontId="22" fillId="0" borderId="0" xfId="0" applyNumberFormat="1" applyFont="1" applyFill="1" applyAlignment="1">
      <alignment/>
    </xf>
    <xf numFmtId="184" fontId="22" fillId="0" borderId="0" xfId="0" applyNumberFormat="1" applyFont="1" applyFill="1" applyAlignment="1">
      <alignment/>
    </xf>
    <xf numFmtId="18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0" borderId="8" xfId="0" applyFont="1" applyFill="1" applyBorder="1" applyAlignment="1" applyProtection="1">
      <alignment horizontal="left" vertical="top" wrapText="1"/>
      <protection hidden="1"/>
    </xf>
    <xf numFmtId="181" fontId="17" fillId="0" borderId="22" xfId="0" applyNumberFormat="1" applyFont="1" applyFill="1" applyBorder="1" applyAlignment="1" applyProtection="1">
      <alignment horizontal="right" vertical="top"/>
      <protection hidden="1"/>
    </xf>
    <xf numFmtId="181" fontId="17" fillId="0" borderId="29" xfId="0" applyNumberFormat="1" applyFont="1" applyFill="1" applyBorder="1" applyAlignment="1" applyProtection="1">
      <alignment horizontal="right" vertical="top"/>
      <protection hidden="1"/>
    </xf>
    <xf numFmtId="181" fontId="17" fillId="0" borderId="30" xfId="0" applyNumberFormat="1" applyFont="1" applyFill="1" applyBorder="1" applyAlignment="1" applyProtection="1">
      <alignment horizontal="right" vertical="top"/>
      <protection hidden="1"/>
    </xf>
    <xf numFmtId="181" fontId="17" fillId="0" borderId="30" xfId="0" applyNumberFormat="1" applyFont="1" applyFill="1" applyBorder="1" applyAlignment="1" applyProtection="1">
      <alignment horizontal="right" vertical="top" wrapText="1"/>
      <protection hidden="1"/>
    </xf>
    <xf numFmtId="181" fontId="17" fillId="0" borderId="31" xfId="0" applyNumberFormat="1" applyFont="1" applyFill="1" applyBorder="1" applyAlignment="1" applyProtection="1">
      <alignment horizontal="right" vertical="top"/>
      <protection hidden="1"/>
    </xf>
    <xf numFmtId="181" fontId="17" fillId="0" borderId="32" xfId="0" applyNumberFormat="1" applyFont="1" applyFill="1" applyBorder="1" applyAlignment="1" applyProtection="1">
      <alignment horizontal="right" vertical="top"/>
      <protection hidden="1"/>
    </xf>
    <xf numFmtId="181" fontId="17" fillId="0" borderId="32" xfId="0" applyNumberFormat="1" applyFont="1" applyFill="1" applyBorder="1" applyAlignment="1" applyProtection="1">
      <alignment horizontal="right" vertical="top" wrapText="1"/>
      <protection hidden="1"/>
    </xf>
    <xf numFmtId="181" fontId="17" fillId="0" borderId="33" xfId="0" applyNumberFormat="1" applyFont="1" applyFill="1" applyBorder="1" applyAlignment="1" applyProtection="1">
      <alignment horizontal="right" vertical="top"/>
      <protection hidden="1"/>
    </xf>
    <xf numFmtId="181" fontId="17" fillId="0" borderId="34" xfId="0" applyNumberFormat="1" applyFont="1" applyFill="1" applyBorder="1" applyAlignment="1" applyProtection="1">
      <alignment horizontal="right" vertical="top"/>
      <protection hidden="1"/>
    </xf>
    <xf numFmtId="181" fontId="17" fillId="0" borderId="31" xfId="0" applyNumberFormat="1" applyFont="1" applyFill="1" applyBorder="1" applyAlignment="1" applyProtection="1">
      <alignment horizontal="right" vertical="top" wrapText="1"/>
      <protection hidden="1"/>
    </xf>
    <xf numFmtId="0" fontId="17" fillId="0" borderId="9" xfId="0" applyFont="1" applyFill="1" applyBorder="1" applyAlignment="1" applyProtection="1">
      <alignment horizontal="left" vertical="top" wrapText="1"/>
      <protection hidden="1"/>
    </xf>
    <xf numFmtId="0" fontId="17" fillId="0" borderId="25" xfId="0" applyFont="1" applyFill="1" applyBorder="1" applyAlignment="1" applyProtection="1">
      <alignment horizontal="left" vertical="top" wrapText="1"/>
      <protection hidden="1"/>
    </xf>
    <xf numFmtId="10" fontId="17" fillId="0" borderId="8" xfId="0" applyNumberFormat="1" applyFont="1" applyFill="1" applyBorder="1" applyAlignment="1" applyProtection="1">
      <alignment horizontal="left" vertical="top" wrapText="1"/>
      <protection hidden="1"/>
    </xf>
    <xf numFmtId="182" fontId="7" fillId="0" borderId="24" xfId="18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181" fontId="13" fillId="2" borderId="1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81" fontId="7" fillId="2" borderId="1" xfId="0" applyNumberFormat="1" applyFont="1" applyFill="1" applyBorder="1" applyAlignment="1" applyProtection="1">
      <alignment horizontal="right" vertical="center"/>
      <protection hidden="1"/>
    </xf>
    <xf numFmtId="182" fontId="7" fillId="2" borderId="35" xfId="0" applyNumberFormat="1" applyFont="1" applyFill="1" applyBorder="1" applyAlignment="1" applyProtection="1">
      <alignment horizontal="right" vertical="center"/>
      <protection hidden="1"/>
    </xf>
    <xf numFmtId="182" fontId="18" fillId="0" borderId="0" xfId="0" applyNumberFormat="1" applyFont="1" applyFill="1" applyAlignment="1">
      <alignment vertical="center"/>
    </xf>
    <xf numFmtId="181" fontId="17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4" xfId="18" applyNumberFormat="1" applyFont="1" applyFill="1" applyBorder="1" applyAlignment="1">
      <alignment vertical="center" wrapText="1"/>
      <protection/>
    </xf>
    <xf numFmtId="182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182" fontId="7" fillId="2" borderId="4" xfId="0" applyNumberFormat="1" applyFont="1" applyFill="1" applyBorder="1" applyAlignment="1" applyProtection="1">
      <alignment horizontal="right" vertical="center" wrapText="1"/>
      <protection hidden="1"/>
    </xf>
    <xf numFmtId="182" fontId="19" fillId="0" borderId="0" xfId="0" applyNumberFormat="1" applyFont="1" applyFill="1" applyBorder="1" applyAlignment="1" applyProtection="1">
      <alignment horizontal="right" vertical="center"/>
      <protection hidden="1"/>
    </xf>
    <xf numFmtId="181" fontId="17" fillId="2" borderId="1" xfId="0" applyNumberFormat="1" applyFont="1" applyFill="1" applyBorder="1" applyAlignment="1" applyProtection="1">
      <alignment horizontal="right" vertical="center"/>
      <protection hidden="1"/>
    </xf>
    <xf numFmtId="182" fontId="7" fillId="2" borderId="3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82" fontId="7" fillId="2" borderId="4" xfId="0" applyNumberFormat="1" applyFont="1" applyFill="1" applyBorder="1" applyAlignment="1" applyProtection="1">
      <alignment vertical="center" wrapText="1"/>
      <protection/>
    </xf>
    <xf numFmtId="182" fontId="10" fillId="0" borderId="4" xfId="0" applyNumberFormat="1" applyFont="1" applyFill="1" applyBorder="1" applyAlignment="1" applyProtection="1">
      <alignment vertical="center" wrapText="1"/>
      <protection hidden="1"/>
    </xf>
    <xf numFmtId="181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35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81" fontId="17" fillId="0" borderId="33" xfId="0" applyNumberFormat="1" applyFont="1" applyFill="1" applyBorder="1" applyAlignment="1" applyProtection="1">
      <alignment horizontal="right" vertical="top" wrapText="1"/>
      <protection hidden="1"/>
    </xf>
    <xf numFmtId="182" fontId="10" fillId="0" borderId="5" xfId="0" applyNumberFormat="1" applyFont="1" applyFill="1" applyBorder="1" applyAlignment="1">
      <alignment horizontal="right" wrapText="1" shrinkToFit="1"/>
    </xf>
    <xf numFmtId="182" fontId="7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10" fillId="0" borderId="13" xfId="0" applyNumberFormat="1" applyFont="1" applyFill="1" applyBorder="1" applyAlignment="1" applyProtection="1">
      <alignment horizontal="right" vertical="top"/>
      <protection/>
    </xf>
    <xf numFmtId="182" fontId="10" fillId="0" borderId="37" xfId="0" applyNumberFormat="1" applyFont="1" applyFill="1" applyBorder="1" applyAlignment="1">
      <alignment horizontal="right" wrapText="1" shrinkToFit="1"/>
    </xf>
    <xf numFmtId="0" fontId="6" fillId="0" borderId="36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right" shrinkToFit="1"/>
      <protection/>
    </xf>
    <xf numFmtId="0" fontId="7" fillId="3" borderId="35" xfId="0" applyFont="1" applyFill="1" applyBorder="1" applyAlignment="1" applyProtection="1">
      <alignment horizontal="center" wrapText="1"/>
      <protection/>
    </xf>
    <xf numFmtId="182" fontId="7" fillId="3" borderId="2" xfId="0" applyNumberFormat="1" applyFont="1" applyFill="1" applyBorder="1" applyAlignment="1">
      <alignment horizontal="right" wrapText="1" shrinkToFit="1"/>
    </xf>
    <xf numFmtId="182" fontId="7" fillId="3" borderId="36" xfId="0" applyNumberFormat="1" applyFont="1" applyFill="1" applyBorder="1" applyAlignment="1">
      <alignment horizontal="right" wrapText="1" shrinkToFit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 locked="0"/>
    </xf>
    <xf numFmtId="182" fontId="7" fillId="3" borderId="4" xfId="0" applyNumberFormat="1" applyFont="1" applyFill="1" applyBorder="1" applyAlignment="1">
      <alignment horizontal="right" wrapText="1" shrinkToFit="1"/>
    </xf>
    <xf numFmtId="182" fontId="10" fillId="0" borderId="10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 applyProtection="1">
      <alignment horizontal="right" vertical="top" shrinkToFit="1"/>
      <protection/>
    </xf>
    <xf numFmtId="0" fontId="10" fillId="0" borderId="38" xfId="0" applyFont="1" applyFill="1" applyBorder="1" applyAlignment="1" applyProtection="1">
      <alignment horizontal="left" vertical="top" wrapText="1"/>
      <protection/>
    </xf>
    <xf numFmtId="182" fontId="10" fillId="4" borderId="26" xfId="0" applyNumberFormat="1" applyFont="1" applyFill="1" applyBorder="1" applyAlignment="1">
      <alignment horizontal="right" wrapText="1" shrinkToFit="1"/>
    </xf>
    <xf numFmtId="49" fontId="10" fillId="0" borderId="14" xfId="0" applyNumberFormat="1" applyFont="1" applyFill="1" applyBorder="1" applyAlignment="1" applyProtection="1">
      <alignment horizontal="right" vertical="top" shrinkToFit="1"/>
      <protection/>
    </xf>
    <xf numFmtId="0" fontId="10" fillId="0" borderId="39" xfId="0" applyFont="1" applyFill="1" applyBorder="1" applyAlignment="1" applyProtection="1">
      <alignment horizontal="left" vertical="top" wrapText="1"/>
      <protection/>
    </xf>
    <xf numFmtId="182" fontId="10" fillId="4" borderId="7" xfId="0" applyNumberFormat="1" applyFont="1" applyFill="1" applyBorder="1" applyAlignment="1">
      <alignment horizontal="right" wrapText="1" shrinkToFit="1"/>
    </xf>
    <xf numFmtId="182" fontId="10" fillId="0" borderId="7" xfId="0" applyNumberFormat="1" applyFont="1" applyFill="1" applyBorder="1" applyAlignment="1">
      <alignment horizontal="right" wrapText="1" shrinkToFit="1"/>
    </xf>
    <xf numFmtId="182" fontId="10" fillId="0" borderId="8" xfId="0" applyNumberFormat="1" applyFont="1" applyFill="1" applyBorder="1" applyAlignment="1" applyProtection="1">
      <alignment horizontal="right" wrapText="1"/>
      <protection/>
    </xf>
    <xf numFmtId="0" fontId="10" fillId="0" borderId="40" xfId="0" applyFont="1" applyFill="1" applyBorder="1" applyAlignment="1" applyProtection="1">
      <alignment horizontal="left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righ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hidden="1" locked="0"/>
    </xf>
    <xf numFmtId="181" fontId="17" fillId="0" borderId="22" xfId="0" applyNumberFormat="1" applyFont="1" applyFill="1" applyBorder="1" applyAlignment="1" applyProtection="1">
      <alignment horizontal="right" vertical="top" wrapText="1"/>
      <protection hidden="1"/>
    </xf>
    <xf numFmtId="10" fontId="17" fillId="0" borderId="23" xfId="0" applyNumberFormat="1" applyFont="1" applyFill="1" applyBorder="1" applyAlignment="1" applyProtection="1">
      <alignment horizontal="left" vertical="top" wrapText="1"/>
      <protection hidden="1"/>
    </xf>
    <xf numFmtId="0" fontId="10" fillId="0" borderId="8" xfId="0" applyFont="1" applyFill="1" applyBorder="1" applyAlignment="1">
      <alignment horizontal="left" vertical="top" wrapText="1"/>
    </xf>
    <xf numFmtId="18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82" fontId="10" fillId="0" borderId="0" xfId="0" applyNumberFormat="1" applyFont="1" applyAlignment="1" applyProtection="1">
      <alignment vertical="center"/>
      <protection locked="0"/>
    </xf>
    <xf numFmtId="182" fontId="10" fillId="0" borderId="35" xfId="0" applyNumberFormat="1" applyFont="1" applyFill="1" applyBorder="1" applyAlignment="1" applyProtection="1">
      <alignment vertical="center" wrapText="1"/>
      <protection hidden="1"/>
    </xf>
    <xf numFmtId="182" fontId="10" fillId="0" borderId="41" xfId="0" applyNumberFormat="1" applyFont="1" applyFill="1" applyBorder="1" applyAlignment="1" applyProtection="1">
      <alignment horizontal="right"/>
      <protection hidden="1"/>
    </xf>
    <xf numFmtId="182" fontId="10" fillId="0" borderId="42" xfId="0" applyNumberFormat="1" applyFont="1" applyFill="1" applyBorder="1" applyAlignment="1" applyProtection="1">
      <alignment horizontal="right"/>
      <protection hidden="1"/>
    </xf>
    <xf numFmtId="182" fontId="7" fillId="0" borderId="2" xfId="0" applyNumberFormat="1" applyFont="1" applyFill="1" applyBorder="1" applyAlignment="1" applyProtection="1">
      <alignment horizontal="right" vertical="center" wrapText="1"/>
      <protection hidden="1"/>
    </xf>
    <xf numFmtId="182" fontId="26" fillId="0" borderId="35" xfId="0" applyNumberFormat="1" applyFont="1" applyFill="1" applyBorder="1" applyAlignment="1" applyProtection="1">
      <alignment vertical="center" wrapText="1"/>
      <protection hidden="1"/>
    </xf>
    <xf numFmtId="182" fontId="26" fillId="0" borderId="2" xfId="0" applyNumberFormat="1" applyFont="1" applyFill="1" applyBorder="1" applyAlignment="1" applyProtection="1">
      <alignment vertical="center" wrapText="1"/>
      <protection hidden="1"/>
    </xf>
    <xf numFmtId="182" fontId="10" fillId="0" borderId="39" xfId="0" applyNumberFormat="1" applyFont="1" applyFill="1" applyBorder="1" applyAlignment="1" applyProtection="1">
      <alignment horizontal="right" wrapText="1"/>
      <protection hidden="1"/>
    </xf>
    <xf numFmtId="182" fontId="10" fillId="0" borderId="8" xfId="0" applyNumberFormat="1" applyFont="1" applyFill="1" applyBorder="1" applyAlignment="1" applyProtection="1">
      <alignment horizontal="right" wrapText="1"/>
      <protection hidden="1"/>
    </xf>
    <xf numFmtId="182" fontId="25" fillId="0" borderId="35" xfId="0" applyNumberFormat="1" applyFont="1" applyFill="1" applyBorder="1" applyAlignment="1" applyProtection="1">
      <alignment horizontal="right" vertical="center" wrapText="1"/>
      <protection hidden="1"/>
    </xf>
    <xf numFmtId="182" fontId="25" fillId="0" borderId="2" xfId="0" applyNumberFormat="1" applyFont="1" applyFill="1" applyBorder="1" applyAlignment="1" applyProtection="1">
      <alignment horizontal="right" vertical="center" wrapText="1"/>
      <protection hidden="1"/>
    </xf>
    <xf numFmtId="182" fontId="10" fillId="0" borderId="43" xfId="0" applyNumberFormat="1" applyFont="1" applyFill="1" applyBorder="1" applyAlignment="1">
      <alignment horizontal="right"/>
    </xf>
    <xf numFmtId="182" fontId="10" fillId="0" borderId="5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2" fontId="10" fillId="0" borderId="9" xfId="0" applyNumberFormat="1" applyFont="1" applyFill="1" applyBorder="1" applyAlignment="1">
      <alignment horizontal="right"/>
    </xf>
    <xf numFmtId="182" fontId="26" fillId="0" borderId="41" xfId="0" applyNumberFormat="1" applyFont="1" applyFill="1" applyBorder="1" applyAlignment="1" applyProtection="1">
      <alignment horizontal="right" wrapText="1"/>
      <protection hidden="1"/>
    </xf>
    <xf numFmtId="182" fontId="26" fillId="0" borderId="25" xfId="0" applyNumberFormat="1" applyFont="1" applyFill="1" applyBorder="1" applyAlignment="1" applyProtection="1">
      <alignment horizontal="right" wrapText="1"/>
      <protection hidden="1"/>
    </xf>
    <xf numFmtId="182" fontId="26" fillId="0" borderId="40" xfId="0" applyNumberFormat="1" applyFont="1" applyFill="1" applyBorder="1" applyAlignment="1" applyProtection="1">
      <alignment horizontal="right"/>
      <protection hidden="1"/>
    </xf>
    <xf numFmtId="182" fontId="26" fillId="0" borderId="9" xfId="0" applyNumberFormat="1" applyFont="1" applyFill="1" applyBorder="1" applyAlignment="1" applyProtection="1">
      <alignment horizontal="right"/>
      <protection hidden="1"/>
    </xf>
    <xf numFmtId="182" fontId="10" fillId="0" borderId="39" xfId="0" applyNumberFormat="1" applyFont="1" applyFill="1" applyBorder="1" applyAlignment="1" applyProtection="1">
      <alignment horizontal="right"/>
      <protection hidden="1"/>
    </xf>
    <xf numFmtId="182" fontId="10" fillId="0" borderId="40" xfId="0" applyNumberFormat="1" applyFont="1" applyFill="1" applyBorder="1" applyAlignment="1" applyProtection="1">
      <alignment horizontal="right"/>
      <protection hidden="1"/>
    </xf>
    <xf numFmtId="182" fontId="25" fillId="3" borderId="2" xfId="0" applyNumberFormat="1" applyFont="1" applyFill="1" applyBorder="1" applyAlignment="1">
      <alignment horizontal="right" wrapText="1" shrinkToFit="1"/>
    </xf>
    <xf numFmtId="182" fontId="26" fillId="0" borderId="5" xfId="0" applyNumberFormat="1" applyFont="1" applyFill="1" applyBorder="1" applyAlignment="1">
      <alignment horizontal="right" wrapText="1" shrinkToFit="1"/>
    </xf>
    <xf numFmtId="182" fontId="26" fillId="0" borderId="9" xfId="0" applyNumberFormat="1" applyFont="1" applyFill="1" applyBorder="1" applyAlignment="1">
      <alignment horizontal="right" wrapText="1" shrinkToFit="1"/>
    </xf>
    <xf numFmtId="182" fontId="26" fillId="0" borderId="8" xfId="0" applyNumberFormat="1" applyFont="1" applyFill="1" applyBorder="1" applyAlignment="1">
      <alignment horizontal="right" wrapText="1" shrinkToFit="1"/>
    </xf>
    <xf numFmtId="182" fontId="10" fillId="0" borderId="44" xfId="0" applyNumberFormat="1" applyFont="1" applyFill="1" applyBorder="1" applyAlignment="1">
      <alignment horizontal="right" wrapText="1" shrinkToFit="1"/>
    </xf>
    <xf numFmtId="182" fontId="10" fillId="0" borderId="20" xfId="0" applyNumberFormat="1" applyFont="1" applyFill="1" applyBorder="1" applyAlignment="1" applyProtection="1">
      <alignment horizontal="right"/>
      <protection hidden="1" locked="0"/>
    </xf>
    <xf numFmtId="182" fontId="10" fillId="0" borderId="9" xfId="0" applyNumberFormat="1" applyFont="1" applyFill="1" applyBorder="1" applyAlignment="1" applyProtection="1">
      <alignment horizontal="right"/>
      <protection hidden="1" locked="0"/>
    </xf>
    <xf numFmtId="182" fontId="14" fillId="0" borderId="12" xfId="0" applyNumberFormat="1" applyFont="1" applyFill="1" applyBorder="1" applyAlignment="1" applyProtection="1">
      <alignment wrapText="1"/>
      <protection/>
    </xf>
    <xf numFmtId="182" fontId="10" fillId="0" borderId="8" xfId="0" applyNumberFormat="1" applyFont="1" applyFill="1" applyBorder="1" applyAlignment="1" applyProtection="1">
      <alignment horizontal="right"/>
      <protection hidden="1" locked="0"/>
    </xf>
    <xf numFmtId="182" fontId="7" fillId="2" borderId="2" xfId="0" applyNumberFormat="1" applyFont="1" applyFill="1" applyBorder="1" applyAlignment="1" applyProtection="1">
      <alignment vertical="center"/>
      <protection hidden="1"/>
    </xf>
    <xf numFmtId="182" fontId="10" fillId="0" borderId="9" xfId="0" applyNumberFormat="1" applyFont="1" applyFill="1" applyBorder="1" applyAlignment="1" applyProtection="1">
      <alignment wrapText="1"/>
      <protection/>
    </xf>
    <xf numFmtId="182" fontId="10" fillId="0" borderId="0" xfId="0" applyNumberFormat="1" applyFont="1" applyFill="1" applyBorder="1" applyAlignment="1" applyProtection="1">
      <alignment wrapText="1"/>
      <protection/>
    </xf>
    <xf numFmtId="182" fontId="7" fillId="2" borderId="2" xfId="0" applyNumberFormat="1" applyFont="1" applyFill="1" applyBorder="1" applyAlignment="1" applyProtection="1">
      <alignment vertical="center" shrinkToFit="1"/>
      <protection/>
    </xf>
    <xf numFmtId="182" fontId="10" fillId="0" borderId="45" xfId="0" applyNumberFormat="1" applyFont="1" applyFill="1" applyBorder="1" applyAlignment="1" applyProtection="1">
      <alignment vertical="center" wrapText="1"/>
      <protection hidden="1"/>
    </xf>
    <xf numFmtId="182" fontId="12" fillId="0" borderId="2" xfId="0" applyNumberFormat="1" applyFont="1" applyFill="1" applyBorder="1" applyAlignment="1" applyProtection="1">
      <alignment vertical="center" wrapText="1"/>
      <protection hidden="1"/>
    </xf>
    <xf numFmtId="182" fontId="12" fillId="0" borderId="23" xfId="0" applyNumberFormat="1" applyFont="1" applyFill="1" applyBorder="1" applyAlignment="1" applyProtection="1">
      <alignment vertical="center" wrapText="1"/>
      <protection hidden="1"/>
    </xf>
    <xf numFmtId="182" fontId="10" fillId="0" borderId="45" xfId="0" applyNumberFormat="1" applyFont="1" applyFill="1" applyBorder="1" applyAlignment="1" applyProtection="1">
      <alignment horizontal="right"/>
      <protection hidden="1"/>
    </xf>
    <xf numFmtId="182" fontId="10" fillId="0" borderId="46" xfId="0" applyNumberFormat="1" applyFont="1" applyFill="1" applyBorder="1" applyAlignment="1" applyProtection="1">
      <alignment horizontal="right"/>
      <protection hidden="1"/>
    </xf>
    <xf numFmtId="182" fontId="10" fillId="0" borderId="38" xfId="0" applyNumberFormat="1" applyFont="1" applyFill="1" applyBorder="1" applyAlignment="1" applyProtection="1">
      <alignment horizontal="right" wrapText="1"/>
      <protection hidden="1"/>
    </xf>
    <xf numFmtId="182" fontId="10" fillId="0" borderId="5" xfId="0" applyNumberFormat="1" applyFont="1" applyFill="1" applyBorder="1" applyAlignment="1" applyProtection="1">
      <alignment horizontal="right" wrapText="1"/>
      <protection hidden="1"/>
    </xf>
    <xf numFmtId="182" fontId="10" fillId="0" borderId="38" xfId="0" applyNumberFormat="1" applyFont="1" applyFill="1" applyBorder="1" applyAlignment="1" applyProtection="1">
      <alignment horizontal="right"/>
      <protection hidden="1"/>
    </xf>
    <xf numFmtId="182" fontId="10" fillId="0" borderId="5" xfId="0" applyNumberFormat="1" applyFont="1" applyFill="1" applyBorder="1" applyAlignment="1" applyProtection="1">
      <alignment horizontal="right"/>
      <protection hidden="1"/>
    </xf>
    <xf numFmtId="182" fontId="10" fillId="0" borderId="47" xfId="0" applyNumberFormat="1" applyFont="1" applyFill="1" applyBorder="1" applyAlignment="1" applyProtection="1">
      <alignment horizontal="right"/>
      <protection hidden="1"/>
    </xf>
    <xf numFmtId="182" fontId="12" fillId="0" borderId="9" xfId="0" applyNumberFormat="1" applyFont="1" applyFill="1" applyBorder="1" applyAlignment="1" applyProtection="1">
      <alignment horizontal="right"/>
      <protection hidden="1"/>
    </xf>
    <xf numFmtId="182" fontId="10" fillId="0" borderId="40" xfId="0" applyNumberFormat="1" applyFont="1" applyFill="1" applyBorder="1" applyAlignment="1" applyProtection="1">
      <alignment horizontal="right" wrapText="1"/>
      <protection hidden="1"/>
    </xf>
    <xf numFmtId="182" fontId="20" fillId="0" borderId="40" xfId="0" applyNumberFormat="1" applyFont="1" applyFill="1" applyBorder="1" applyAlignment="1" applyProtection="1">
      <alignment horizontal="right" wrapText="1"/>
      <protection hidden="1"/>
    </xf>
    <xf numFmtId="182" fontId="24" fillId="0" borderId="40" xfId="0" applyNumberFormat="1" applyFont="1" applyFill="1" applyBorder="1" applyAlignment="1" applyProtection="1">
      <alignment horizontal="right" wrapText="1"/>
      <protection hidden="1"/>
    </xf>
    <xf numFmtId="182" fontId="16" fillId="0" borderId="40" xfId="0" applyNumberFormat="1" applyFont="1" applyFill="1" applyBorder="1" applyAlignment="1" applyProtection="1">
      <alignment horizontal="right" wrapText="1"/>
      <protection hidden="1"/>
    </xf>
    <xf numFmtId="0" fontId="27" fillId="0" borderId="0" xfId="0" applyFont="1" applyAlignment="1" applyProtection="1">
      <alignment horizontal="center" vertical="center" wrapText="1" shrinkToFit="1"/>
      <protection locked="0"/>
    </xf>
    <xf numFmtId="0" fontId="10" fillId="0" borderId="5" xfId="0" applyFont="1" applyFill="1" applyBorder="1" applyAlignment="1" applyProtection="1">
      <alignment horizontal="justify" vertical="center" wrapText="1"/>
      <protection locked="0"/>
    </xf>
    <xf numFmtId="0" fontId="10" fillId="0" borderId="9" xfId="0" applyFont="1" applyFill="1" applyBorder="1" applyAlignment="1" applyProtection="1">
      <alignment horizontal="justify" vertical="center" wrapText="1"/>
      <protection/>
    </xf>
    <xf numFmtId="0" fontId="10" fillId="0" borderId="8" xfId="0" applyFont="1" applyFill="1" applyBorder="1" applyAlignment="1" applyProtection="1">
      <alignment horizontal="justify" vertical="center" wrapText="1"/>
      <protection locked="0"/>
    </xf>
    <xf numFmtId="0" fontId="10" fillId="0" borderId="5" xfId="0" applyFont="1" applyBorder="1" applyAlignment="1" applyProtection="1">
      <alignment horizontal="justify" vertical="center" wrapText="1"/>
      <protection locked="0"/>
    </xf>
    <xf numFmtId="0" fontId="10" fillId="0" borderId="8" xfId="0" applyFont="1" applyFill="1" applyBorder="1" applyAlignment="1" applyProtection="1">
      <alignment horizontal="justify" vertical="center" wrapText="1"/>
      <protection/>
    </xf>
    <xf numFmtId="0" fontId="10" fillId="0" borderId="8" xfId="0" applyFont="1" applyBorder="1" applyAlignment="1" applyProtection="1">
      <alignment horizontal="justify" vertical="center" wrapText="1"/>
      <protection locked="0"/>
    </xf>
    <xf numFmtId="0" fontId="10" fillId="0" borderId="5" xfId="0" applyFont="1" applyFill="1" applyBorder="1" applyAlignment="1" applyProtection="1">
      <alignment horizontal="justify" vertical="center" wrapText="1"/>
      <protection/>
    </xf>
    <xf numFmtId="0" fontId="17" fillId="0" borderId="23" xfId="0" applyFont="1" applyFill="1" applyBorder="1" applyAlignment="1" applyProtection="1">
      <alignment horizontal="justify" vertical="center"/>
      <protection hidden="1"/>
    </xf>
    <xf numFmtId="0" fontId="17" fillId="0" borderId="20" xfId="0" applyFont="1" applyFill="1" applyBorder="1" applyAlignment="1" applyProtection="1">
      <alignment horizontal="justify" vertical="center"/>
      <protection hidden="1"/>
    </xf>
    <xf numFmtId="0" fontId="17" fillId="0" borderId="8" xfId="0" applyFont="1" applyFill="1" applyBorder="1" applyAlignment="1" applyProtection="1">
      <alignment horizontal="justify" vertical="center" wrapText="1"/>
      <protection hidden="1"/>
    </xf>
    <xf numFmtId="0" fontId="17" fillId="0" borderId="20" xfId="0" applyFont="1" applyFill="1" applyBorder="1" applyAlignment="1" applyProtection="1">
      <alignment horizontal="justify" vertical="center" wrapText="1"/>
      <protection hidden="1"/>
    </xf>
    <xf numFmtId="0" fontId="17" fillId="0" borderId="5" xfId="0" applyFont="1" applyFill="1" applyBorder="1" applyAlignment="1" applyProtection="1">
      <alignment horizontal="justify" vertical="center" wrapText="1"/>
      <protection hidden="1"/>
    </xf>
    <xf numFmtId="0" fontId="17" fillId="0" borderId="9" xfId="0" applyFont="1" applyFill="1" applyBorder="1" applyAlignment="1" applyProtection="1">
      <alignment horizontal="justify" vertical="center" wrapText="1"/>
      <protection hidden="1"/>
    </xf>
    <xf numFmtId="10" fontId="17" fillId="0" borderId="9" xfId="0" applyNumberFormat="1" applyFont="1" applyFill="1" applyBorder="1" applyAlignment="1" applyProtection="1">
      <alignment horizontal="justify" vertical="center" wrapText="1"/>
      <protection hidden="1"/>
    </xf>
    <xf numFmtId="0" fontId="17" fillId="0" borderId="25" xfId="0" applyFont="1" applyFill="1" applyBorder="1" applyAlignment="1" applyProtection="1">
      <alignment horizontal="justify" vertical="center" wrapText="1"/>
      <protection hidden="1"/>
    </xf>
    <xf numFmtId="0" fontId="17" fillId="0" borderId="27" xfId="0" applyFont="1" applyFill="1" applyBorder="1" applyAlignment="1" applyProtection="1">
      <alignment horizontal="justify" vertical="center" wrapText="1"/>
      <protection hidden="1"/>
    </xf>
    <xf numFmtId="49" fontId="10" fillId="0" borderId="15" xfId="0" applyNumberFormat="1" applyFont="1" applyFill="1" applyBorder="1" applyAlignment="1" applyProtection="1">
      <alignment horizontal="right" vertical="top"/>
      <protection/>
    </xf>
    <xf numFmtId="0" fontId="10" fillId="0" borderId="12" xfId="0" applyFont="1" applyFill="1" applyBorder="1" applyAlignment="1" applyProtection="1">
      <alignment horizontal="justify" vertical="center" wrapText="1"/>
      <protection/>
    </xf>
    <xf numFmtId="182" fontId="10" fillId="0" borderId="12" xfId="0" applyNumberFormat="1" applyFont="1" applyFill="1" applyBorder="1" applyAlignment="1">
      <alignment horizontal="right" wrapText="1" shrinkToFit="1"/>
    </xf>
    <xf numFmtId="182" fontId="10" fillId="0" borderId="48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0" borderId="49" xfId="0" applyNumberFormat="1" applyFont="1" applyFill="1" applyBorder="1" applyAlignment="1">
      <alignment horizontal="right" wrapText="1" shrinkToFit="1"/>
    </xf>
    <xf numFmtId="49" fontId="10" fillId="0" borderId="50" xfId="0" applyNumberFormat="1" applyFont="1" applyFill="1" applyBorder="1" applyAlignment="1" applyProtection="1">
      <alignment horizontal="right" vertical="top"/>
      <protection/>
    </xf>
    <xf numFmtId="0" fontId="10" fillId="0" borderId="23" xfId="0" applyFont="1" applyFill="1" applyBorder="1" applyAlignment="1" applyProtection="1">
      <alignment horizontal="justify" vertical="center" wrapText="1"/>
      <protection/>
    </xf>
    <xf numFmtId="182" fontId="10" fillId="0" borderId="23" xfId="0" applyNumberFormat="1" applyFont="1" applyFill="1" applyBorder="1" applyAlignment="1">
      <alignment horizontal="right" wrapText="1" shrinkToFit="1"/>
    </xf>
    <xf numFmtId="182" fontId="10" fillId="0" borderId="51" xfId="0" applyNumberFormat="1" applyFont="1" applyFill="1" applyBorder="1" applyAlignment="1">
      <alignment horizontal="right"/>
    </xf>
    <xf numFmtId="182" fontId="10" fillId="0" borderId="23" xfId="0" applyNumberFormat="1" applyFont="1" applyFill="1" applyBorder="1" applyAlignment="1">
      <alignment horizontal="right"/>
    </xf>
    <xf numFmtId="182" fontId="10" fillId="0" borderId="52" xfId="0" applyNumberFormat="1" applyFont="1" applyFill="1" applyBorder="1" applyAlignment="1">
      <alignment horizontal="right" wrapText="1" shrinkToFit="1"/>
    </xf>
    <xf numFmtId="181" fontId="17" fillId="0" borderId="53" xfId="0" applyNumberFormat="1" applyFont="1" applyFill="1" applyBorder="1" applyAlignment="1" applyProtection="1">
      <alignment horizontal="right" vertical="top"/>
      <protection hidden="1"/>
    </xf>
    <xf numFmtId="0" fontId="17" fillId="0" borderId="12" xfId="0" applyFont="1" applyFill="1" applyBorder="1" applyAlignment="1" applyProtection="1">
      <alignment horizontal="justify" vertical="center" wrapText="1"/>
      <protection hidden="1"/>
    </xf>
    <xf numFmtId="182" fontId="10" fillId="0" borderId="54" xfId="0" applyNumberFormat="1" applyFont="1" applyFill="1" applyBorder="1" applyAlignment="1" applyProtection="1">
      <alignment horizontal="right"/>
      <protection hidden="1"/>
    </xf>
    <xf numFmtId="182" fontId="10" fillId="0" borderId="12" xfId="0" applyNumberFormat="1" applyFont="1" applyFill="1" applyBorder="1" applyAlignment="1" applyProtection="1">
      <alignment horizontal="right"/>
      <protection hidden="1"/>
    </xf>
    <xf numFmtId="182" fontId="10" fillId="0" borderId="11" xfId="0" applyNumberFormat="1" applyFont="1" applyFill="1" applyBorder="1" applyAlignment="1" applyProtection="1">
      <alignment horizontal="right"/>
      <protection hidden="1"/>
    </xf>
    <xf numFmtId="182" fontId="10" fillId="0" borderId="27" xfId="0" applyNumberFormat="1" applyFont="1" applyFill="1" applyBorder="1" applyAlignment="1" applyProtection="1">
      <alignment horizontal="right"/>
      <protection hidden="1" locked="0"/>
    </xf>
    <xf numFmtId="0" fontId="10" fillId="0" borderId="38" xfId="0" applyFont="1" applyFill="1" applyBorder="1" applyAlignment="1" applyProtection="1">
      <alignment horizontal="justify" vertical="center" wrapText="1"/>
      <protection/>
    </xf>
    <xf numFmtId="0" fontId="10" fillId="0" borderId="39" xfId="0" applyFont="1" applyFill="1" applyBorder="1" applyAlignment="1" applyProtection="1">
      <alignment horizontal="justify" vertical="center" wrapText="1"/>
      <protection/>
    </xf>
    <xf numFmtId="0" fontId="10" fillId="0" borderId="20" xfId="0" applyFont="1" applyFill="1" applyBorder="1" applyAlignment="1" applyProtection="1">
      <alignment horizontal="justify" vertical="center"/>
      <protection hidden="1" locked="0"/>
    </xf>
    <xf numFmtId="0" fontId="17" fillId="0" borderId="9" xfId="0" applyFont="1" applyFill="1" applyBorder="1" applyAlignment="1" applyProtection="1">
      <alignment horizontal="justify" vertic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showZeros="0" view="pageBreakPreview" zoomScale="75" zoomScaleNormal="75" zoomScaleSheetLayoutView="75" workbookViewId="0" topLeftCell="A1">
      <pane ySplit="3" topLeftCell="BM64" activePane="bottomLeft" state="frozen"/>
      <selection pane="topLeft" activeCell="A1" sqref="A1"/>
      <selection pane="bottomLeft" activeCell="B65" sqref="B65"/>
    </sheetView>
  </sheetViews>
  <sheetFormatPr defaultColWidth="9.00390625" defaultRowHeight="12.75"/>
  <cols>
    <col min="1" max="1" width="12.00390625" style="6" customWidth="1"/>
    <col min="2" max="2" width="82.125" style="6" customWidth="1"/>
    <col min="3" max="3" width="14.875" style="6" customWidth="1"/>
    <col min="4" max="4" width="14.875" style="7" customWidth="1"/>
    <col min="5" max="5" width="14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1:7" ht="27.75" customHeight="1">
      <c r="A1" s="207" t="s">
        <v>134</v>
      </c>
      <c r="B1" s="207"/>
      <c r="C1" s="207"/>
      <c r="D1" s="207"/>
      <c r="E1" s="207"/>
      <c r="F1" s="207"/>
      <c r="G1" s="207"/>
    </row>
    <row r="2" ht="15" customHeight="1" thickBot="1">
      <c r="G2" s="9"/>
    </row>
    <row r="3" spans="1:7" s="2" customFormat="1" ht="66" customHeight="1" thickBot="1">
      <c r="A3" s="4" t="s">
        <v>0</v>
      </c>
      <c r="B3" s="5" t="s">
        <v>1</v>
      </c>
      <c r="C3" s="87" t="s">
        <v>102</v>
      </c>
      <c r="D3" s="87" t="s">
        <v>18</v>
      </c>
      <c r="E3" s="87" t="s">
        <v>77</v>
      </c>
      <c r="F3" s="87" t="s">
        <v>103</v>
      </c>
      <c r="G3" s="130" t="s">
        <v>57</v>
      </c>
    </row>
    <row r="4" spans="1:7" ht="23.25" customHeight="1" thickBot="1">
      <c r="A4" s="11"/>
      <c r="B4" s="14" t="s">
        <v>22</v>
      </c>
      <c r="C4" s="12"/>
      <c r="D4" s="13"/>
      <c r="E4" s="12"/>
      <c r="F4" s="14"/>
      <c r="G4" s="15"/>
    </row>
    <row r="5" spans="1:7" ht="22.5" customHeight="1" thickBot="1">
      <c r="A5" s="131">
        <v>10000000</v>
      </c>
      <c r="B5" s="132" t="s">
        <v>2</v>
      </c>
      <c r="C5" s="133">
        <f>+C6+C9+C14</f>
        <v>284363.39999999997</v>
      </c>
      <c r="D5" s="133">
        <f>+D6+D9+D14</f>
        <v>198326.58</v>
      </c>
      <c r="E5" s="133">
        <f>+E6+E9+E14</f>
        <v>236966.22014</v>
      </c>
      <c r="F5" s="133">
        <f>IF(C5=0,"",$E5/C5*100)</f>
        <v>83.33217992892195</v>
      </c>
      <c r="G5" s="134">
        <f>IF(D5=0,"",$E5/D5*100)</f>
        <v>119.48283489787401</v>
      </c>
    </row>
    <row r="6" spans="1:7" ht="37.5">
      <c r="A6" s="32">
        <v>11000000</v>
      </c>
      <c r="B6" s="208" t="s">
        <v>3</v>
      </c>
      <c r="C6" s="19">
        <f>+C7+C8</f>
        <v>225489.4</v>
      </c>
      <c r="D6" s="19">
        <f>+D7+D8</f>
        <v>154167.88</v>
      </c>
      <c r="E6" s="19">
        <f>+E7+E8</f>
        <v>183678.25191999998</v>
      </c>
      <c r="F6" s="19">
        <f aca="true" t="shared" si="0" ref="F6:F51">IF(C6=0,"",$E6/C6*100)</f>
        <v>81.45759930178535</v>
      </c>
      <c r="G6" s="18">
        <f>IF(D6=0,"",$E6/D6*100)</f>
        <v>119.14171221657843</v>
      </c>
    </row>
    <row r="7" spans="1:8" ht="18.75">
      <c r="A7" s="40">
        <v>11010000</v>
      </c>
      <c r="B7" s="209" t="s">
        <v>90</v>
      </c>
      <c r="C7" s="42">
        <v>207557.4</v>
      </c>
      <c r="D7" s="171">
        <v>139253.67</v>
      </c>
      <c r="E7" s="172">
        <v>159934.44285</v>
      </c>
      <c r="F7" s="42">
        <f t="shared" si="0"/>
        <v>77.05552432724633</v>
      </c>
      <c r="G7" s="43">
        <f>IF(D7=0,"",$E7/D7*100)</f>
        <v>114.85115103250061</v>
      </c>
      <c r="H7" s="16"/>
    </row>
    <row r="8" spans="1:8" ht="18.75">
      <c r="A8" s="40">
        <v>11020000</v>
      </c>
      <c r="B8" s="209" t="s">
        <v>91</v>
      </c>
      <c r="C8" s="42">
        <v>17932</v>
      </c>
      <c r="D8" s="171">
        <v>14914.21</v>
      </c>
      <c r="E8" s="172">
        <v>23743.80907</v>
      </c>
      <c r="F8" s="42">
        <f t="shared" si="0"/>
        <v>132.41026695293328</v>
      </c>
      <c r="G8" s="43">
        <f>IF(D8=0,"",$E8/D8*100)</f>
        <v>159.20259316450554</v>
      </c>
      <c r="H8" s="16"/>
    </row>
    <row r="9" spans="1:7" ht="20.25" customHeight="1">
      <c r="A9" s="34">
        <v>13000000</v>
      </c>
      <c r="B9" s="210" t="s">
        <v>85</v>
      </c>
      <c r="C9" s="23">
        <f>SUM(C10:C13)</f>
        <v>42296.2</v>
      </c>
      <c r="D9" s="23">
        <f>SUM(D10:D13)</f>
        <v>30318.8</v>
      </c>
      <c r="E9" s="23">
        <f>SUM(E10:E13)</f>
        <v>42110.03844000001</v>
      </c>
      <c r="F9" s="23">
        <f t="shared" si="0"/>
        <v>99.55986220984394</v>
      </c>
      <c r="G9" s="20">
        <f>IF(D9=0,"",$E9/D9*100)</f>
        <v>138.89084805467238</v>
      </c>
    </row>
    <row r="10" spans="1:7" ht="18.75">
      <c r="A10" s="40">
        <v>13010000</v>
      </c>
      <c r="B10" s="209" t="s">
        <v>86</v>
      </c>
      <c r="C10" s="42">
        <v>31725.2</v>
      </c>
      <c r="D10" s="171">
        <v>23196.4</v>
      </c>
      <c r="E10" s="172">
        <v>33665.16206</v>
      </c>
      <c r="F10" s="42">
        <f aca="true" t="shared" si="1" ref="F10:G13">IF(C10=0,"",$E10/C10*100)</f>
        <v>106.11489308184031</v>
      </c>
      <c r="G10" s="43">
        <f t="shared" si="1"/>
        <v>145.13097747926403</v>
      </c>
    </row>
    <row r="11" spans="1:7" ht="18.75">
      <c r="A11" s="40">
        <v>13020000</v>
      </c>
      <c r="B11" s="209" t="s">
        <v>87</v>
      </c>
      <c r="C11" s="42">
        <v>8050</v>
      </c>
      <c r="D11" s="171">
        <v>5339.5</v>
      </c>
      <c r="E11" s="172">
        <v>6031.76142</v>
      </c>
      <c r="F11" s="42">
        <f t="shared" si="1"/>
        <v>74.92871329192546</v>
      </c>
      <c r="G11" s="43">
        <f t="shared" si="1"/>
        <v>112.96491094671785</v>
      </c>
    </row>
    <row r="12" spans="1:7" ht="18.75">
      <c r="A12" s="40">
        <v>13030000</v>
      </c>
      <c r="B12" s="209" t="s">
        <v>88</v>
      </c>
      <c r="C12" s="42">
        <v>2515</v>
      </c>
      <c r="D12" s="171">
        <v>1780.6</v>
      </c>
      <c r="E12" s="172">
        <v>2410.4062799999997</v>
      </c>
      <c r="F12" s="42">
        <f t="shared" si="1"/>
        <v>95.84120397614313</v>
      </c>
      <c r="G12" s="43">
        <f t="shared" si="1"/>
        <v>135.37045265640793</v>
      </c>
    </row>
    <row r="13" spans="1:7" ht="18.75">
      <c r="A13" s="40">
        <v>13070000</v>
      </c>
      <c r="B13" s="209" t="s">
        <v>89</v>
      </c>
      <c r="C13" s="42">
        <v>6</v>
      </c>
      <c r="D13" s="171">
        <v>2.3</v>
      </c>
      <c r="E13" s="172">
        <v>2.7086799999999998</v>
      </c>
      <c r="F13" s="42">
        <f t="shared" si="1"/>
        <v>45.14466666666666</v>
      </c>
      <c r="G13" s="43">
        <f t="shared" si="1"/>
        <v>117.76869565217392</v>
      </c>
    </row>
    <row r="14" spans="1:7" ht="18.75">
      <c r="A14" s="34">
        <v>19000000</v>
      </c>
      <c r="B14" s="210" t="s">
        <v>110</v>
      </c>
      <c r="C14" s="23">
        <f>+C15</f>
        <v>16577.8</v>
      </c>
      <c r="D14" s="23">
        <f>+D15</f>
        <v>13839.9</v>
      </c>
      <c r="E14" s="23">
        <f>+E15</f>
        <v>11177.929779999999</v>
      </c>
      <c r="F14" s="23">
        <f>IF(C14=0,"",$E14/C14*100)</f>
        <v>67.42709997707777</v>
      </c>
      <c r="G14" s="20">
        <f>IF(D14=0,"",$E14/D14*100)</f>
        <v>80.76597215297797</v>
      </c>
    </row>
    <row r="15" spans="1:7" ht="19.5" thickBot="1">
      <c r="A15" s="40">
        <v>19010000</v>
      </c>
      <c r="B15" s="209" t="s">
        <v>111</v>
      </c>
      <c r="C15" s="42">
        <v>16577.8</v>
      </c>
      <c r="D15" s="171">
        <v>13839.9</v>
      </c>
      <c r="E15" s="172">
        <v>11177.929779999999</v>
      </c>
      <c r="F15" s="42">
        <f>IF(C15=0,"",$E15/C15*100)</f>
        <v>67.42709997707777</v>
      </c>
      <c r="G15" s="43">
        <f>IF(D15=0,"",$E15/D15*100)</f>
        <v>80.76597215297797</v>
      </c>
    </row>
    <row r="16" spans="1:7" ht="24" customHeight="1" thickBot="1">
      <c r="A16" s="131">
        <v>20000000</v>
      </c>
      <c r="B16" s="132" t="s">
        <v>4</v>
      </c>
      <c r="C16" s="133">
        <f>+C17+C20+C24</f>
        <v>16426.8</v>
      </c>
      <c r="D16" s="133">
        <f>+D17+D20+D24</f>
        <v>11554.14</v>
      </c>
      <c r="E16" s="133">
        <f>+E17+E20+E24</f>
        <v>14875.373840000002</v>
      </c>
      <c r="F16" s="133">
        <f t="shared" si="0"/>
        <v>90.55551805585995</v>
      </c>
      <c r="G16" s="134">
        <f aca="true" t="shared" si="2" ref="G16:G39">IF(D16=0,"",$E16/D16*100)</f>
        <v>128.74496795088172</v>
      </c>
    </row>
    <row r="17" spans="1:7" ht="18.75">
      <c r="A17" s="31">
        <v>21000000</v>
      </c>
      <c r="B17" s="211" t="s">
        <v>5</v>
      </c>
      <c r="C17" s="19">
        <f>SUM(C18:C19)</f>
        <v>192</v>
      </c>
      <c r="D17" s="19">
        <f>SUM(D18:D19)</f>
        <v>150.5</v>
      </c>
      <c r="E17" s="19">
        <f>SUM(E18:E19)</f>
        <v>609.8762</v>
      </c>
      <c r="F17" s="17">
        <f>IF(C17=0,"",$E17/C17*100)</f>
        <v>317.6438541666667</v>
      </c>
      <c r="G17" s="18">
        <f t="shared" si="2"/>
        <v>405.2333554817276</v>
      </c>
    </row>
    <row r="18" spans="1:7" ht="94.5" customHeight="1">
      <c r="A18" s="40">
        <v>21010000</v>
      </c>
      <c r="B18" s="209" t="s">
        <v>62</v>
      </c>
      <c r="C18" s="42">
        <v>92</v>
      </c>
      <c r="D18" s="171">
        <v>75.5</v>
      </c>
      <c r="E18" s="172">
        <v>126.579</v>
      </c>
      <c r="F18" s="42">
        <f t="shared" si="0"/>
        <v>137.5858695652174</v>
      </c>
      <c r="G18" s="43">
        <f t="shared" si="2"/>
        <v>167.65430463576158</v>
      </c>
    </row>
    <row r="19" spans="1:7" ht="18.75">
      <c r="A19" s="40">
        <v>21080000</v>
      </c>
      <c r="B19" s="209" t="s">
        <v>6</v>
      </c>
      <c r="C19" s="42">
        <v>100</v>
      </c>
      <c r="D19" s="171">
        <v>75</v>
      </c>
      <c r="E19" s="172">
        <v>483.29720000000003</v>
      </c>
      <c r="F19" s="42">
        <f t="shared" si="0"/>
        <v>483.2972000000001</v>
      </c>
      <c r="G19" s="43">
        <f t="shared" si="2"/>
        <v>644.3962666666666</v>
      </c>
    </row>
    <row r="20" spans="1:7" ht="37.5">
      <c r="A20" s="44">
        <v>22000000</v>
      </c>
      <c r="B20" s="212" t="s">
        <v>44</v>
      </c>
      <c r="C20" s="45">
        <f>SUM(C21:C23)</f>
        <v>15784.8</v>
      </c>
      <c r="D20" s="45">
        <f>SUM(D21:D23)</f>
        <v>11134.64</v>
      </c>
      <c r="E20" s="45">
        <f>SUM(E21:E23)</f>
        <v>14101.852040000002</v>
      </c>
      <c r="F20" s="45">
        <f t="shared" si="0"/>
        <v>89.33817368607777</v>
      </c>
      <c r="G20" s="46">
        <f t="shared" si="2"/>
        <v>126.64847754395294</v>
      </c>
    </row>
    <row r="21" spans="1:7" ht="18.75">
      <c r="A21" s="40">
        <v>22010000</v>
      </c>
      <c r="B21" s="209" t="s">
        <v>43</v>
      </c>
      <c r="C21" s="42">
        <v>13939.8</v>
      </c>
      <c r="D21" s="171">
        <v>9848.14</v>
      </c>
      <c r="E21" s="172">
        <v>11468.816560000001</v>
      </c>
      <c r="F21" s="42">
        <f>IF(C21=0,"",$E21/C21*100)</f>
        <v>82.27389603868063</v>
      </c>
      <c r="G21" s="43">
        <f t="shared" si="2"/>
        <v>116.45667669224851</v>
      </c>
    </row>
    <row r="22" spans="1:7" ht="37.5">
      <c r="A22" s="40">
        <v>22080000</v>
      </c>
      <c r="B22" s="209" t="s">
        <v>45</v>
      </c>
      <c r="C22" s="42">
        <v>1845</v>
      </c>
      <c r="D22" s="171">
        <v>1286.5</v>
      </c>
      <c r="E22" s="172">
        <v>2630.1932599999996</v>
      </c>
      <c r="F22" s="42">
        <f t="shared" si="0"/>
        <v>142.55790027100267</v>
      </c>
      <c r="G22" s="43">
        <f t="shared" si="2"/>
        <v>204.44564788184994</v>
      </c>
    </row>
    <row r="23" spans="1:7" ht="94.5" customHeight="1">
      <c r="A23" s="40" t="s">
        <v>115</v>
      </c>
      <c r="B23" s="209" t="s">
        <v>114</v>
      </c>
      <c r="C23" s="42">
        <v>0</v>
      </c>
      <c r="D23" s="171">
        <v>0</v>
      </c>
      <c r="E23" s="172">
        <v>2.8422199999999997</v>
      </c>
      <c r="F23" s="42"/>
      <c r="G23" s="43">
        <f t="shared" si="2"/>
      </c>
    </row>
    <row r="24" spans="1:7" ht="18.75">
      <c r="A24" s="44">
        <v>24000000</v>
      </c>
      <c r="B24" s="212" t="s">
        <v>75</v>
      </c>
      <c r="C24" s="45">
        <f>+C25</f>
        <v>450</v>
      </c>
      <c r="D24" s="45">
        <f>+D25</f>
        <v>269</v>
      </c>
      <c r="E24" s="45">
        <f>+E25</f>
        <v>163.6456</v>
      </c>
      <c r="F24" s="45">
        <f t="shared" si="0"/>
        <v>36.36568888888889</v>
      </c>
      <c r="G24" s="46">
        <f t="shared" si="2"/>
        <v>60.83479553903346</v>
      </c>
    </row>
    <row r="25" spans="1:7" ht="19.5" thickBot="1">
      <c r="A25" s="40" t="s">
        <v>73</v>
      </c>
      <c r="B25" s="209" t="s">
        <v>76</v>
      </c>
      <c r="C25" s="42">
        <v>450</v>
      </c>
      <c r="D25" s="171">
        <v>269</v>
      </c>
      <c r="E25" s="172">
        <v>163.6456</v>
      </c>
      <c r="F25" s="42">
        <f t="shared" si="0"/>
        <v>36.36568888888889</v>
      </c>
      <c r="G25" s="43">
        <f t="shared" si="2"/>
        <v>60.83479553903346</v>
      </c>
    </row>
    <row r="26" spans="1:7" ht="19.5" thickBot="1">
      <c r="A26" s="131">
        <v>30000000</v>
      </c>
      <c r="B26" s="132" t="s">
        <v>105</v>
      </c>
      <c r="C26" s="133"/>
      <c r="D26" s="133"/>
      <c r="E26" s="133">
        <f>+E27</f>
        <v>0.32944999999999997</v>
      </c>
      <c r="F26" s="133">
        <f t="shared" si="0"/>
      </c>
      <c r="G26" s="134">
        <f t="shared" si="2"/>
      </c>
    </row>
    <row r="27" spans="1:7" ht="18.75">
      <c r="A27" s="31">
        <v>31000000</v>
      </c>
      <c r="B27" s="211" t="s">
        <v>116</v>
      </c>
      <c r="C27" s="19">
        <f>C28</f>
        <v>0</v>
      </c>
      <c r="D27" s="19">
        <f>D28</f>
        <v>0</v>
      </c>
      <c r="E27" s="19">
        <f>E28</f>
        <v>0.32944999999999997</v>
      </c>
      <c r="F27" s="19">
        <f t="shared" si="0"/>
      </c>
      <c r="G27" s="18">
        <f t="shared" si="2"/>
      </c>
    </row>
    <row r="28" spans="1:7" ht="38.25" thickBot="1">
      <c r="A28" s="40">
        <v>31020000</v>
      </c>
      <c r="B28" s="209" t="s">
        <v>117</v>
      </c>
      <c r="C28" s="42">
        <v>0</v>
      </c>
      <c r="D28" s="171">
        <v>0</v>
      </c>
      <c r="E28" s="172">
        <v>0.32944999999999997</v>
      </c>
      <c r="F28" s="42">
        <f t="shared" si="0"/>
      </c>
      <c r="G28" s="43">
        <f t="shared" si="2"/>
      </c>
    </row>
    <row r="29" spans="1:7" s="39" customFormat="1" ht="26.25" customHeight="1" thickBot="1">
      <c r="A29" s="36"/>
      <c r="B29" s="135" t="s">
        <v>79</v>
      </c>
      <c r="C29" s="37">
        <f>C5+C16+C26</f>
        <v>300790.19999999995</v>
      </c>
      <c r="D29" s="37">
        <f>D5+D16+D26</f>
        <v>209880.71999999997</v>
      </c>
      <c r="E29" s="37">
        <f>E5+E16+E26</f>
        <v>251841.92343</v>
      </c>
      <c r="F29" s="37">
        <f t="shared" si="0"/>
        <v>83.72677149388512</v>
      </c>
      <c r="G29" s="38">
        <f t="shared" si="2"/>
        <v>119.99288139949206</v>
      </c>
    </row>
    <row r="30" spans="1:7" s="39" customFormat="1" ht="26.25" customHeight="1" thickBot="1">
      <c r="A30" s="131">
        <v>40000000</v>
      </c>
      <c r="B30" s="132" t="s">
        <v>78</v>
      </c>
      <c r="C30" s="133">
        <f>+C31+C34</f>
        <v>2730812.693</v>
      </c>
      <c r="D30" s="133">
        <f>+D31+D34</f>
        <v>1715456.8450000002</v>
      </c>
      <c r="E30" s="133">
        <f>+E31+E34</f>
        <v>1669898.0732099998</v>
      </c>
      <c r="F30" s="133">
        <f t="shared" si="0"/>
        <v>61.1502237956677</v>
      </c>
      <c r="G30" s="134">
        <f t="shared" si="2"/>
        <v>97.34421930095243</v>
      </c>
    </row>
    <row r="31" spans="1:7" ht="20.25" customHeight="1">
      <c r="A31" s="31">
        <v>41020000</v>
      </c>
      <c r="B31" s="211" t="s">
        <v>7</v>
      </c>
      <c r="C31" s="19">
        <f>SUM(C32:C33)</f>
        <v>54232.200000000004</v>
      </c>
      <c r="D31" s="19">
        <f>SUM(D32:D33)</f>
        <v>42698.4</v>
      </c>
      <c r="E31" s="19">
        <f>SUM(E32:E33)</f>
        <v>42698.4</v>
      </c>
      <c r="F31" s="17">
        <f t="shared" si="0"/>
        <v>78.73256109838805</v>
      </c>
      <c r="G31" s="18">
        <f t="shared" si="2"/>
        <v>100</v>
      </c>
    </row>
    <row r="32" spans="1:8" ht="19.5" customHeight="1">
      <c r="A32" s="40">
        <v>41020100</v>
      </c>
      <c r="B32" s="209" t="s">
        <v>92</v>
      </c>
      <c r="C32" s="42">
        <v>46134.4</v>
      </c>
      <c r="D32" s="171">
        <v>34600.6</v>
      </c>
      <c r="E32" s="172">
        <v>34600.6</v>
      </c>
      <c r="F32" s="42">
        <f t="shared" si="0"/>
        <v>74.99956648401192</v>
      </c>
      <c r="G32" s="43">
        <f t="shared" si="2"/>
        <v>100</v>
      </c>
      <c r="H32" s="21"/>
    </row>
    <row r="33" spans="1:8" ht="19.5" customHeight="1">
      <c r="A33" s="40" t="s">
        <v>130</v>
      </c>
      <c r="B33" s="209" t="s">
        <v>131</v>
      </c>
      <c r="C33" s="42">
        <v>8097.8</v>
      </c>
      <c r="D33" s="171">
        <v>8097.8</v>
      </c>
      <c r="E33" s="172">
        <v>8097.8</v>
      </c>
      <c r="F33" s="42">
        <f>IF(C33=0,"",$E33/C33*100)</f>
        <v>100</v>
      </c>
      <c r="G33" s="43">
        <f t="shared" si="2"/>
        <v>100</v>
      </c>
      <c r="H33" s="21"/>
    </row>
    <row r="34" spans="1:8" ht="23.25" customHeight="1">
      <c r="A34" s="33">
        <v>41030000</v>
      </c>
      <c r="B34" s="213" t="s">
        <v>8</v>
      </c>
      <c r="C34" s="23">
        <f>SUM(C35:C50)</f>
        <v>2676580.493</v>
      </c>
      <c r="D34" s="23">
        <f>SUM(D35:D50)</f>
        <v>1672758.4450000003</v>
      </c>
      <c r="E34" s="23">
        <f>SUM(E35:E50)</f>
        <v>1627199.67321</v>
      </c>
      <c r="F34" s="149">
        <f t="shared" si="0"/>
        <v>60.793974904381855</v>
      </c>
      <c r="G34" s="20">
        <f t="shared" si="2"/>
        <v>97.27642852880648</v>
      </c>
      <c r="H34" s="16"/>
    </row>
    <row r="35" spans="1:8" ht="39.75" customHeight="1">
      <c r="A35" s="40">
        <v>41030300</v>
      </c>
      <c r="B35" s="209" t="s">
        <v>104</v>
      </c>
      <c r="C35" s="189">
        <v>1000</v>
      </c>
      <c r="D35" s="190">
        <v>749.997</v>
      </c>
      <c r="E35" s="189">
        <v>672.815</v>
      </c>
      <c r="F35" s="42">
        <f>IF(C35=0,"",$E35/C35*100)</f>
        <v>67.28150000000001</v>
      </c>
      <c r="G35" s="43">
        <f t="shared" si="2"/>
        <v>89.7090255027687</v>
      </c>
      <c r="H35" s="16"/>
    </row>
    <row r="36" spans="1:8" ht="97.5" customHeight="1">
      <c r="A36" s="40">
        <v>41030600</v>
      </c>
      <c r="B36" s="209" t="s">
        <v>93</v>
      </c>
      <c r="C36" s="42">
        <v>1018083.8</v>
      </c>
      <c r="D36" s="171">
        <v>729084.7</v>
      </c>
      <c r="E36" s="172">
        <v>712775.05753</v>
      </c>
      <c r="F36" s="42">
        <f t="shared" si="0"/>
        <v>70.01143300089835</v>
      </c>
      <c r="G36" s="43">
        <f t="shared" si="2"/>
        <v>97.76299756804663</v>
      </c>
      <c r="H36" s="16"/>
    </row>
    <row r="37" spans="1:7" ht="96.75" customHeight="1" thickBot="1">
      <c r="A37" s="224">
        <v>41030800</v>
      </c>
      <c r="B37" s="225" t="s">
        <v>59</v>
      </c>
      <c r="C37" s="226">
        <v>715271.6</v>
      </c>
      <c r="D37" s="227">
        <v>269067.8</v>
      </c>
      <c r="E37" s="228">
        <v>247185.44437</v>
      </c>
      <c r="F37" s="226">
        <f t="shared" si="0"/>
        <v>34.55826351416721</v>
      </c>
      <c r="G37" s="229">
        <f t="shared" si="2"/>
        <v>91.86734509666337</v>
      </c>
    </row>
    <row r="38" spans="1:8" ht="227.25" customHeight="1">
      <c r="A38" s="230">
        <v>41030900</v>
      </c>
      <c r="B38" s="231" t="s">
        <v>94</v>
      </c>
      <c r="C38" s="232">
        <v>47836.2</v>
      </c>
      <c r="D38" s="233">
        <v>35876.7</v>
      </c>
      <c r="E38" s="234">
        <v>29875.99229</v>
      </c>
      <c r="F38" s="232">
        <f t="shared" si="0"/>
        <v>62.45477753249631</v>
      </c>
      <c r="G38" s="235">
        <f t="shared" si="2"/>
        <v>83.27408120033336</v>
      </c>
      <c r="H38" s="22"/>
    </row>
    <row r="39" spans="1:8" ht="54" customHeight="1">
      <c r="A39" s="40">
        <v>41031000</v>
      </c>
      <c r="B39" s="209" t="s">
        <v>60</v>
      </c>
      <c r="C39" s="42">
        <v>38792.5</v>
      </c>
      <c r="D39" s="171">
        <v>30221.2</v>
      </c>
      <c r="E39" s="172">
        <v>30221.2</v>
      </c>
      <c r="F39" s="42">
        <f t="shared" si="0"/>
        <v>77.90474962943868</v>
      </c>
      <c r="G39" s="43">
        <f t="shared" si="2"/>
        <v>100</v>
      </c>
      <c r="H39" s="22"/>
    </row>
    <row r="40" spans="1:8" ht="54" customHeight="1">
      <c r="A40" s="40">
        <v>41032600</v>
      </c>
      <c r="B40" s="209" t="s">
        <v>56</v>
      </c>
      <c r="C40" s="42">
        <v>3817.3</v>
      </c>
      <c r="D40" s="171">
        <v>1908.5</v>
      </c>
      <c r="E40" s="172">
        <v>1908.5</v>
      </c>
      <c r="F40" s="42">
        <f aca="true" t="shared" si="3" ref="F40:G44">IF(C40=0,"",$E40/C40*100)</f>
        <v>49.99607052104891</v>
      </c>
      <c r="G40" s="43">
        <f t="shared" si="3"/>
        <v>100</v>
      </c>
      <c r="H40" s="22"/>
    </row>
    <row r="41" spans="1:8" ht="35.25" customHeight="1">
      <c r="A41" s="40">
        <v>41033500</v>
      </c>
      <c r="B41" s="209" t="s">
        <v>95</v>
      </c>
      <c r="C41" s="42">
        <v>116436.5</v>
      </c>
      <c r="D41" s="171">
        <v>86746.6</v>
      </c>
      <c r="E41" s="172">
        <v>86746.6</v>
      </c>
      <c r="F41" s="42">
        <f t="shared" si="3"/>
        <v>74.50120881338756</v>
      </c>
      <c r="G41" s="43">
        <f t="shared" si="3"/>
        <v>100</v>
      </c>
      <c r="H41" s="22"/>
    </row>
    <row r="42" spans="1:8" ht="54" customHeight="1">
      <c r="A42" s="40">
        <v>41033700</v>
      </c>
      <c r="B42" s="209" t="s">
        <v>96</v>
      </c>
      <c r="C42" s="42">
        <v>469.9</v>
      </c>
      <c r="D42" s="171">
        <v>235</v>
      </c>
      <c r="E42" s="172">
        <v>235</v>
      </c>
      <c r="F42" s="42">
        <f t="shared" si="3"/>
        <v>50.01064056182166</v>
      </c>
      <c r="G42" s="43">
        <f t="shared" si="3"/>
        <v>100</v>
      </c>
      <c r="H42" s="22"/>
    </row>
    <row r="43" spans="1:8" ht="18.75" customHeight="1">
      <c r="A43" s="40">
        <v>41033900</v>
      </c>
      <c r="B43" s="209" t="s">
        <v>97</v>
      </c>
      <c r="C43" s="42">
        <v>152604</v>
      </c>
      <c r="D43" s="171">
        <v>113629</v>
      </c>
      <c r="E43" s="172">
        <v>113629</v>
      </c>
      <c r="F43" s="42">
        <f t="shared" si="3"/>
        <v>74.4600403659144</v>
      </c>
      <c r="G43" s="43">
        <f t="shared" si="3"/>
        <v>100</v>
      </c>
      <c r="H43" s="22"/>
    </row>
    <row r="44" spans="1:7" ht="19.5" customHeight="1">
      <c r="A44" s="40">
        <v>41034200</v>
      </c>
      <c r="B44" s="209" t="s">
        <v>98</v>
      </c>
      <c r="C44" s="42">
        <v>492349.7</v>
      </c>
      <c r="D44" s="171">
        <v>369521.6</v>
      </c>
      <c r="E44" s="172">
        <v>369521.6</v>
      </c>
      <c r="F44" s="42">
        <f t="shared" si="3"/>
        <v>75.05267089631616</v>
      </c>
      <c r="G44" s="43">
        <f t="shared" si="3"/>
        <v>100</v>
      </c>
    </row>
    <row r="45" spans="1:7" ht="37.5" customHeight="1">
      <c r="A45" s="40" t="s">
        <v>128</v>
      </c>
      <c r="B45" s="209" t="s">
        <v>132</v>
      </c>
      <c r="C45" s="42">
        <v>13290</v>
      </c>
      <c r="D45" s="171">
        <v>7610.3</v>
      </c>
      <c r="E45" s="172">
        <v>7610.3</v>
      </c>
      <c r="F45" s="42">
        <f aca="true" t="shared" si="4" ref="F45:F50">IF(C45=0,"",$E45/C45*100)</f>
        <v>57.263355906696766</v>
      </c>
      <c r="G45" s="43">
        <f aca="true" t="shared" si="5" ref="G45:G50">IF(D45=0,"",$E45/D45*100)</f>
        <v>100</v>
      </c>
    </row>
    <row r="46" spans="1:7" ht="19.5" customHeight="1">
      <c r="A46" s="40" t="s">
        <v>119</v>
      </c>
      <c r="B46" s="209" t="s">
        <v>118</v>
      </c>
      <c r="C46" s="42">
        <v>208.588</v>
      </c>
      <c r="D46" s="171">
        <v>208.588</v>
      </c>
      <c r="E46" s="172">
        <v>208.588</v>
      </c>
      <c r="F46" s="42">
        <f t="shared" si="4"/>
        <v>100</v>
      </c>
      <c r="G46" s="43">
        <f t="shared" si="5"/>
        <v>100</v>
      </c>
    </row>
    <row r="47" spans="1:7" ht="111.75" customHeight="1">
      <c r="A47" s="40">
        <v>41035800</v>
      </c>
      <c r="B47" s="209" t="s">
        <v>99</v>
      </c>
      <c r="C47" s="42">
        <v>18048.5</v>
      </c>
      <c r="D47" s="171">
        <v>14224.3</v>
      </c>
      <c r="E47" s="172">
        <v>12935.416019999999</v>
      </c>
      <c r="F47" s="42">
        <f t="shared" si="4"/>
        <v>71.67031066293598</v>
      </c>
      <c r="G47" s="43">
        <f t="shared" si="5"/>
        <v>90.93885829179644</v>
      </c>
    </row>
    <row r="48" spans="1:7" ht="91.5" customHeight="1">
      <c r="A48" s="40" t="s">
        <v>126</v>
      </c>
      <c r="B48" s="209" t="s">
        <v>125</v>
      </c>
      <c r="C48" s="42">
        <v>10900.005</v>
      </c>
      <c r="D48" s="171">
        <v>5450.06</v>
      </c>
      <c r="E48" s="172">
        <v>5450.06</v>
      </c>
      <c r="F48" s="42">
        <f t="shared" si="4"/>
        <v>50.00052752269381</v>
      </c>
      <c r="G48" s="43">
        <f t="shared" si="5"/>
        <v>100</v>
      </c>
    </row>
    <row r="49" spans="1:7" ht="45.75" customHeight="1">
      <c r="A49" s="40" t="s">
        <v>129</v>
      </c>
      <c r="B49" s="209" t="s">
        <v>133</v>
      </c>
      <c r="C49" s="42">
        <v>44813.9</v>
      </c>
      <c r="D49" s="171">
        <v>6580.8</v>
      </c>
      <c r="E49" s="172">
        <v>6580.8</v>
      </c>
      <c r="F49" s="42">
        <f t="shared" si="4"/>
        <v>14.684729514726458</v>
      </c>
      <c r="G49" s="43">
        <f t="shared" si="5"/>
        <v>100</v>
      </c>
    </row>
    <row r="50" spans="1:7" ht="74.25" customHeight="1" thickBot="1">
      <c r="A50" s="40" t="s">
        <v>121</v>
      </c>
      <c r="B50" s="209" t="s">
        <v>120</v>
      </c>
      <c r="C50" s="42">
        <v>2658</v>
      </c>
      <c r="D50" s="171">
        <v>1643.3</v>
      </c>
      <c r="E50" s="172">
        <v>1643.3</v>
      </c>
      <c r="F50" s="42">
        <f t="shared" si="4"/>
        <v>61.824680210684726</v>
      </c>
      <c r="G50" s="43">
        <f t="shared" si="5"/>
        <v>100</v>
      </c>
    </row>
    <row r="51" spans="1:9" s="39" customFormat="1" ht="29.25" customHeight="1" thickBot="1">
      <c r="A51" s="86"/>
      <c r="B51" s="136" t="s">
        <v>14</v>
      </c>
      <c r="C51" s="191">
        <f>C29+C31+C34</f>
        <v>3031602.8929999997</v>
      </c>
      <c r="D51" s="191">
        <f>D29+D31+D34</f>
        <v>1925337.5650000002</v>
      </c>
      <c r="E51" s="191">
        <f>E29+E31+E34</f>
        <v>1921739.99664</v>
      </c>
      <c r="F51" s="37">
        <f t="shared" si="0"/>
        <v>63.39022835336766</v>
      </c>
      <c r="G51" s="38">
        <f>IF(D51=0,"",$E51/D51*100)</f>
        <v>99.81314609835704</v>
      </c>
      <c r="I51" s="158"/>
    </row>
    <row r="52" spans="1:7" s="104" customFormat="1" ht="27" customHeight="1" thickBot="1">
      <c r="A52" s="56"/>
      <c r="B52" s="10" t="s">
        <v>28</v>
      </c>
      <c r="C52" s="192"/>
      <c r="D52" s="193" t="s">
        <v>17</v>
      </c>
      <c r="E52" s="194"/>
      <c r="F52" s="57"/>
      <c r="G52" s="103"/>
    </row>
    <row r="53" spans="1:7" s="55" customFormat="1" ht="20.25" customHeight="1">
      <c r="A53" s="90">
        <v>10000</v>
      </c>
      <c r="B53" s="215" t="s">
        <v>32</v>
      </c>
      <c r="C53" s="195">
        <v>8389.9</v>
      </c>
      <c r="D53" s="195">
        <v>6373.4</v>
      </c>
      <c r="E53" s="58">
        <v>5183.914769999999</v>
      </c>
      <c r="F53" s="58">
        <f aca="true" t="shared" si="6" ref="F53:F59">IF(C53=0,"",IF(($E53/C53*100)&gt;=200,"В/100",$E53/C53*100))</f>
        <v>61.78756326058713</v>
      </c>
      <c r="G53" s="59">
        <f aca="true" t="shared" si="7" ref="G53:G59">IF(D53=0,"",IF((E53/D53*100)&gt;=200,"В/100",E53/D53*100))</f>
        <v>81.3367240405435</v>
      </c>
    </row>
    <row r="54" spans="1:7" s="55" customFormat="1" ht="20.25" customHeight="1">
      <c r="A54" s="91">
        <v>70000</v>
      </c>
      <c r="B54" s="216" t="s">
        <v>33</v>
      </c>
      <c r="C54" s="196">
        <v>359716.9</v>
      </c>
      <c r="D54" s="196">
        <v>275115.80763</v>
      </c>
      <c r="E54" s="50">
        <v>260343.47868</v>
      </c>
      <c r="F54" s="50">
        <f t="shared" si="6"/>
        <v>72.37454750666427</v>
      </c>
      <c r="G54" s="51">
        <f t="shared" si="7"/>
        <v>94.63050521260227</v>
      </c>
    </row>
    <row r="55" spans="1:7" s="55" customFormat="1" ht="20.25" customHeight="1">
      <c r="A55" s="91">
        <v>80000</v>
      </c>
      <c r="B55" s="216" t="s">
        <v>34</v>
      </c>
      <c r="C55" s="196">
        <v>467959.753</v>
      </c>
      <c r="D55" s="196">
        <v>356304.55</v>
      </c>
      <c r="E55" s="50">
        <v>342012.78054</v>
      </c>
      <c r="F55" s="50">
        <f t="shared" si="6"/>
        <v>73.08593919614279</v>
      </c>
      <c r="G55" s="51">
        <f t="shared" si="7"/>
        <v>95.9888894318077</v>
      </c>
    </row>
    <row r="56" spans="1:8" s="55" customFormat="1" ht="20.25" customHeight="1">
      <c r="A56" s="92">
        <v>90000</v>
      </c>
      <c r="B56" s="217" t="s">
        <v>100</v>
      </c>
      <c r="C56" s="177">
        <v>89972.564</v>
      </c>
      <c r="D56" s="27">
        <v>75829.891</v>
      </c>
      <c r="E56" s="27">
        <v>71682.70565999999</v>
      </c>
      <c r="F56" s="27">
        <f t="shared" si="6"/>
        <v>79.67173822010895</v>
      </c>
      <c r="G56" s="48">
        <f t="shared" si="7"/>
        <v>94.53093590758293</v>
      </c>
      <c r="H56" s="60"/>
    </row>
    <row r="57" spans="1:8" s="55" customFormat="1" ht="20.25" customHeight="1">
      <c r="A57" s="91">
        <v>110000</v>
      </c>
      <c r="B57" s="218" t="s">
        <v>35</v>
      </c>
      <c r="C57" s="177">
        <v>64643</v>
      </c>
      <c r="D57" s="177">
        <v>48249.9459</v>
      </c>
      <c r="E57" s="27">
        <v>48175.88922</v>
      </c>
      <c r="F57" s="27">
        <f t="shared" si="6"/>
        <v>74.52607276889995</v>
      </c>
      <c r="G57" s="48">
        <f t="shared" si="7"/>
        <v>99.84651448075509</v>
      </c>
      <c r="H57" s="61"/>
    </row>
    <row r="58" spans="1:7" s="55" customFormat="1" ht="20.25" customHeight="1">
      <c r="A58" s="91">
        <v>120000</v>
      </c>
      <c r="B58" s="218" t="s">
        <v>36</v>
      </c>
      <c r="C58" s="196">
        <v>1718.2</v>
      </c>
      <c r="D58" s="196">
        <v>1331.923</v>
      </c>
      <c r="E58" s="50">
        <v>1165.96486</v>
      </c>
      <c r="F58" s="50">
        <f t="shared" si="6"/>
        <v>67.85967058549645</v>
      </c>
      <c r="G58" s="51">
        <f t="shared" si="7"/>
        <v>87.53995989257638</v>
      </c>
    </row>
    <row r="59" spans="1:7" s="55" customFormat="1" ht="20.25" customHeight="1">
      <c r="A59" s="92">
        <v>130000</v>
      </c>
      <c r="B59" s="217" t="s">
        <v>37</v>
      </c>
      <c r="C59" s="177">
        <v>20331.859</v>
      </c>
      <c r="D59" s="177">
        <v>15932.95</v>
      </c>
      <c r="E59" s="27">
        <v>14961.4953</v>
      </c>
      <c r="F59" s="27">
        <f t="shared" si="6"/>
        <v>73.58646004775068</v>
      </c>
      <c r="G59" s="48">
        <f t="shared" si="7"/>
        <v>93.90285728631547</v>
      </c>
    </row>
    <row r="60" spans="1:7" s="55" customFormat="1" ht="20.25" customHeight="1">
      <c r="A60" s="92">
        <v>150000</v>
      </c>
      <c r="B60" s="217" t="s">
        <v>107</v>
      </c>
      <c r="C60" s="177">
        <v>140</v>
      </c>
      <c r="D60" s="177">
        <v>140</v>
      </c>
      <c r="E60" s="27">
        <v>0</v>
      </c>
      <c r="F60" s="27">
        <f aca="true" t="shared" si="8" ref="F60:F66">IF(C60=0,"",IF(($E60/C60*100)&gt;=200,"В/100",$E60/C60*100))</f>
        <v>0</v>
      </c>
      <c r="G60" s="48">
        <f>IF(D60=0,"",IF((E60/D60*100)&gt;=200,"В/100",E60/D60*100))</f>
        <v>0</v>
      </c>
    </row>
    <row r="61" spans="1:7" s="55" customFormat="1" ht="20.25" customHeight="1">
      <c r="A61" s="92">
        <v>160000</v>
      </c>
      <c r="B61" s="217" t="s">
        <v>108</v>
      </c>
      <c r="C61" s="177">
        <v>37885.4</v>
      </c>
      <c r="D61" s="177">
        <v>28544.753</v>
      </c>
      <c r="E61" s="27">
        <v>28526.23502</v>
      </c>
      <c r="F61" s="27">
        <f t="shared" si="8"/>
        <v>75.2961167626579</v>
      </c>
      <c r="G61" s="48">
        <f>IF(D61=0,"",IF((E61/D61*100)&gt;=200,"В/100",E61/D61*100))</f>
        <v>99.9351265011822</v>
      </c>
    </row>
    <row r="62" spans="1:7" s="55" customFormat="1" ht="35.25" customHeight="1">
      <c r="A62" s="94" t="s">
        <v>122</v>
      </c>
      <c r="B62" s="219" t="s">
        <v>123</v>
      </c>
      <c r="C62" s="177">
        <v>5100</v>
      </c>
      <c r="D62" s="177">
        <v>5100</v>
      </c>
      <c r="E62" s="27">
        <v>0</v>
      </c>
      <c r="F62" s="27">
        <f>IF(C62=0,"",IF(($E62/C62*100)&gt;=200,"В/100",$E62/C62*100))</f>
        <v>0</v>
      </c>
      <c r="G62" s="48">
        <f>IF(D62=0,"",IF((E62/D62*100)&gt;=200,"В/100",E62/D62*100))</f>
        <v>0</v>
      </c>
    </row>
    <row r="63" spans="1:8" s="55" customFormat="1" ht="20.25" customHeight="1">
      <c r="A63" s="93">
        <v>180000</v>
      </c>
      <c r="B63" s="217" t="s">
        <v>38</v>
      </c>
      <c r="C63" s="165">
        <v>1450</v>
      </c>
      <c r="D63" s="165">
        <v>1113</v>
      </c>
      <c r="E63" s="166">
        <v>524.29325</v>
      </c>
      <c r="F63" s="27">
        <f>IF(C63=0,"",IF(($E63/C63*100)&gt;=200,"В/100",$E63/C63*100))</f>
        <v>36.15815517241379</v>
      </c>
      <c r="G63" s="48">
        <f>IF(D63=0,"",IF((E63/D63*100)&gt;=200,"В/100",E63/D63*100))</f>
        <v>47.10631176999101</v>
      </c>
      <c r="H63" s="63"/>
    </row>
    <row r="64" spans="1:8" s="55" customFormat="1" ht="20.25" customHeight="1">
      <c r="A64" s="99" t="s">
        <v>24</v>
      </c>
      <c r="B64" s="219" t="s">
        <v>25</v>
      </c>
      <c r="C64" s="197">
        <v>282.2</v>
      </c>
      <c r="D64" s="197">
        <v>68.9</v>
      </c>
      <c r="E64" s="198">
        <v>38.36756</v>
      </c>
      <c r="F64" s="27">
        <f t="shared" si="8"/>
        <v>13.595875265768958</v>
      </c>
      <c r="G64" s="48">
        <f aca="true" t="shared" si="9" ref="G64:G72">IF(D64=0,"",IF((E64/D64*100)&gt;=200,"В/100",E64/D64*100))</f>
        <v>55.68586357039187</v>
      </c>
      <c r="H64" s="63"/>
    </row>
    <row r="65" spans="1:7" s="55" customFormat="1" ht="37.5" customHeight="1">
      <c r="A65" s="94">
        <v>210000</v>
      </c>
      <c r="B65" s="219" t="s">
        <v>55</v>
      </c>
      <c r="C65" s="199">
        <v>4273.5</v>
      </c>
      <c r="D65" s="199">
        <v>3554.6</v>
      </c>
      <c r="E65" s="200">
        <v>2659.97956</v>
      </c>
      <c r="F65" s="27">
        <f t="shared" si="8"/>
        <v>62.24358394758396</v>
      </c>
      <c r="G65" s="48">
        <f t="shared" si="9"/>
        <v>74.8320362347381</v>
      </c>
    </row>
    <row r="66" spans="1:7" s="55" customFormat="1" ht="18.75" customHeight="1">
      <c r="A66" s="92">
        <v>250000</v>
      </c>
      <c r="B66" s="217" t="s">
        <v>39</v>
      </c>
      <c r="C66" s="27">
        <f>SUM(C67:C70)</f>
        <v>3859.7099999999996</v>
      </c>
      <c r="D66" s="27">
        <f>SUM(D67:D70)</f>
        <v>2306.087</v>
      </c>
      <c r="E66" s="27">
        <f>SUM(E67:E70)</f>
        <v>1362.3199599999998</v>
      </c>
      <c r="F66" s="27">
        <f t="shared" si="8"/>
        <v>35.295914978068296</v>
      </c>
      <c r="G66" s="48">
        <f t="shared" si="9"/>
        <v>59.07495944428809</v>
      </c>
    </row>
    <row r="67" spans="1:7" s="55" customFormat="1" ht="20.25" customHeight="1">
      <c r="A67" s="95">
        <v>250102</v>
      </c>
      <c r="B67" s="218" t="s">
        <v>10</v>
      </c>
      <c r="C67" s="201">
        <v>292.01</v>
      </c>
      <c r="D67" s="50">
        <v>156.51</v>
      </c>
      <c r="E67" s="202">
        <v>0</v>
      </c>
      <c r="F67" s="24">
        <f aca="true" t="shared" si="10" ref="F67:F72">IF(C67=0,"",IF(($E67/C67*100)&gt;=200,"В/100",$E67/C67*100))</f>
        <v>0</v>
      </c>
      <c r="G67" s="25">
        <f t="shared" si="9"/>
        <v>0</v>
      </c>
    </row>
    <row r="68" spans="1:7" s="55" customFormat="1" ht="35.25" customHeight="1" thickBot="1">
      <c r="A68" s="236" t="s">
        <v>135</v>
      </c>
      <c r="B68" s="237" t="s">
        <v>136</v>
      </c>
      <c r="C68" s="238">
        <v>979.9</v>
      </c>
      <c r="D68" s="238">
        <v>143.8</v>
      </c>
      <c r="E68" s="239">
        <v>0</v>
      </c>
      <c r="F68" s="239">
        <f t="shared" si="10"/>
        <v>0</v>
      </c>
      <c r="G68" s="240">
        <f>IF(D68=0,"",IF((E68/D68*100)&gt;=200,"В/100",E68/D68*100))</f>
        <v>0</v>
      </c>
    </row>
    <row r="69" spans="1:8" s="55" customFormat="1" ht="25.5" customHeight="1">
      <c r="A69" s="95">
        <v>250404</v>
      </c>
      <c r="B69" s="220" t="s">
        <v>19</v>
      </c>
      <c r="C69" s="178">
        <v>2531.2</v>
      </c>
      <c r="D69" s="178">
        <v>1949.177</v>
      </c>
      <c r="E69" s="24">
        <v>1329.7399599999999</v>
      </c>
      <c r="F69" s="24">
        <f t="shared" si="10"/>
        <v>52.53397439949431</v>
      </c>
      <c r="G69" s="25">
        <f t="shared" si="9"/>
        <v>68.22058540604573</v>
      </c>
      <c r="H69" s="61"/>
    </row>
    <row r="70" spans="1:8" s="55" customFormat="1" ht="59.25" customHeight="1" thickBot="1">
      <c r="A70" s="95">
        <v>250913</v>
      </c>
      <c r="B70" s="220" t="s">
        <v>109</v>
      </c>
      <c r="C70" s="178">
        <v>56.6</v>
      </c>
      <c r="D70" s="178">
        <v>56.6</v>
      </c>
      <c r="E70" s="24">
        <v>32.58</v>
      </c>
      <c r="F70" s="24">
        <f t="shared" si="10"/>
        <v>57.561837455830386</v>
      </c>
      <c r="G70" s="25">
        <f t="shared" si="9"/>
        <v>57.561837455830386</v>
      </c>
      <c r="H70" s="61"/>
    </row>
    <row r="71" spans="1:8" s="107" customFormat="1" ht="27.75" customHeight="1" thickBot="1">
      <c r="A71" s="105"/>
      <c r="B71" s="137" t="s">
        <v>64</v>
      </c>
      <c r="C71" s="53">
        <f>SUM(C53:C66)</f>
        <v>1065722.986</v>
      </c>
      <c r="D71" s="53">
        <f>SUM(D53:D66)</f>
        <v>819965.80753</v>
      </c>
      <c r="E71" s="53">
        <f>SUM(E53:E66)</f>
        <v>776637.42438</v>
      </c>
      <c r="F71" s="53">
        <f t="shared" si="10"/>
        <v>72.87423041281761</v>
      </c>
      <c r="G71" s="54">
        <f t="shared" si="9"/>
        <v>94.715830495357</v>
      </c>
      <c r="H71" s="106"/>
    </row>
    <row r="72" spans="1:7" s="55" customFormat="1" ht="21.75" customHeight="1">
      <c r="A72" s="96"/>
      <c r="B72" s="221" t="s">
        <v>124</v>
      </c>
      <c r="C72" s="203">
        <f>SUM(C74:C75)</f>
        <v>1914279.505</v>
      </c>
      <c r="D72" s="203">
        <f>SUM(D74:D75)</f>
        <v>1107714.26</v>
      </c>
      <c r="E72" s="64">
        <f>SUM(E74:E75)</f>
        <v>1058836.5052199997</v>
      </c>
      <c r="F72" s="64">
        <f t="shared" si="10"/>
        <v>55.31253416517144</v>
      </c>
      <c r="G72" s="65">
        <f t="shared" si="9"/>
        <v>95.58751236261955</v>
      </c>
    </row>
    <row r="73" spans="1:7" s="55" customFormat="1" ht="18.75">
      <c r="A73" s="96"/>
      <c r="B73" s="221" t="s">
        <v>20</v>
      </c>
      <c r="C73" s="204"/>
      <c r="D73" s="205">
        <v>0</v>
      </c>
      <c r="E73" s="66"/>
      <c r="F73" s="66"/>
      <c r="G73" s="65">
        <f>IF(D75=0,"",IF((E73/D75*100)&gt;=200,"В/100",E73/D75*100))</f>
        <v>0</v>
      </c>
    </row>
    <row r="74" spans="1:8" s="55" customFormat="1" ht="18.75" hidden="1">
      <c r="A74" s="96"/>
      <c r="B74" s="221" t="s">
        <v>42</v>
      </c>
      <c r="C74" s="203"/>
      <c r="D74" s="206"/>
      <c r="E74" s="203"/>
      <c r="F74" s="64">
        <f>IF(C74=0,"",IF(($E74/C74*100)&gt;=200,"В/100",$E74/C74*100))</f>
      </c>
      <c r="G74" s="65">
        <f>IF(D74=0,"",IF((E74/D74*100)&gt;=200,"В/100",E74/D74*100))</f>
      </c>
      <c r="H74" s="60"/>
    </row>
    <row r="75" spans="1:8" s="55" customFormat="1" ht="18.75">
      <c r="A75" s="96"/>
      <c r="B75" s="221" t="s">
        <v>21</v>
      </c>
      <c r="C75" s="203">
        <v>1914279.505</v>
      </c>
      <c r="D75" s="203">
        <v>1107714.26</v>
      </c>
      <c r="E75" s="64">
        <v>1058836.5052199997</v>
      </c>
      <c r="F75" s="64">
        <f>IF(C75=0,"",IF(($E75/C75*100)&gt;=200,"В/100",$E75/C75*100))</f>
        <v>55.31253416517144</v>
      </c>
      <c r="G75" s="65">
        <f>IF(D75=0,"",IF((E75/D75*100)&gt;=200,"В/100",E75/D75*100))</f>
        <v>95.58751236261955</v>
      </c>
      <c r="H75" s="60"/>
    </row>
    <row r="76" spans="1:8" s="55" customFormat="1" ht="21.75" customHeight="1" thickBot="1">
      <c r="A76" s="96">
        <v>250380</v>
      </c>
      <c r="B76" s="221" t="s">
        <v>58</v>
      </c>
      <c r="C76" s="203">
        <v>9161.643</v>
      </c>
      <c r="D76" s="203">
        <v>7119.843</v>
      </c>
      <c r="E76" s="64">
        <v>6609.79022</v>
      </c>
      <c r="F76" s="64">
        <f>IF(C76=0,"",IF(($E76/C76*100)&gt;=200,"В/100",$E76/C76*100))</f>
        <v>72.14634121849105</v>
      </c>
      <c r="G76" s="65">
        <f>IF(D76=0,"",IF((E76/D76*100)&gt;=200,"В/100",E76/D76*100))</f>
        <v>92.83617939328157</v>
      </c>
      <c r="H76" s="60"/>
    </row>
    <row r="77" spans="1:8" s="107" customFormat="1" ht="29.25" customHeight="1" thickBot="1">
      <c r="A77" s="108"/>
      <c r="B77" s="138" t="s">
        <v>65</v>
      </c>
      <c r="C77" s="109">
        <f>SUM(C73:C76)+C71</f>
        <v>2989164.1339999996</v>
      </c>
      <c r="D77" s="109">
        <f>SUM(D73:D76)+D71</f>
        <v>1934799.91053</v>
      </c>
      <c r="E77" s="109">
        <f>SUM(E73:E76)+E71</f>
        <v>1842083.7198199998</v>
      </c>
      <c r="F77" s="109">
        <f>IF(C77=0,"",IF(($E77/C77*100)&gt;=200,"В/100",$E77/C77*100))</f>
        <v>61.62537877620608</v>
      </c>
      <c r="G77" s="54">
        <f>IF(D77=0,"",IF((E77/D77*100)&gt;=200,"В/100",E77/D77*100))</f>
        <v>95.20797007455916</v>
      </c>
      <c r="H77" s="110"/>
    </row>
    <row r="78" spans="1:8" s="107" customFormat="1" ht="29.25" customHeight="1" thickBot="1">
      <c r="A78" s="111"/>
      <c r="B78" s="10" t="s">
        <v>30</v>
      </c>
      <c r="C78" s="159"/>
      <c r="D78" s="68" t="s">
        <v>17</v>
      </c>
      <c r="E78" s="68"/>
      <c r="F78" s="68"/>
      <c r="G78" s="112"/>
      <c r="H78" s="110"/>
    </row>
    <row r="79" spans="1:7" s="55" customFormat="1" ht="37.5">
      <c r="A79" s="97" t="s">
        <v>12</v>
      </c>
      <c r="B79" s="222" t="s">
        <v>15</v>
      </c>
      <c r="C79" s="160">
        <v>943.4</v>
      </c>
      <c r="D79" s="160">
        <v>943.4</v>
      </c>
      <c r="E79" s="69">
        <v>0</v>
      </c>
      <c r="F79" s="69">
        <f>IF(C79=0,"",IF(($E79/C79*100)&gt;=200,"В/100",$E79/C79*100))</f>
        <v>0</v>
      </c>
      <c r="G79" s="70">
        <f>IF(D79=0,"",IF((E79/D79*100)&gt;=200,"В/100",E79/D79*100))</f>
        <v>0</v>
      </c>
    </row>
    <row r="80" spans="1:8" s="55" customFormat="1" ht="38.25" thickBot="1">
      <c r="A80" s="98">
        <v>250911</v>
      </c>
      <c r="B80" s="223" t="s">
        <v>16</v>
      </c>
      <c r="C80" s="161">
        <v>1800</v>
      </c>
      <c r="D80" s="161">
        <v>1600</v>
      </c>
      <c r="E80" s="71">
        <v>1600</v>
      </c>
      <c r="F80" s="71">
        <f>IF(C80=0,"",IF(($E80/C80*100)&gt;=200,"В/100",$E80/C80*100))</f>
        <v>88.88888888888889</v>
      </c>
      <c r="G80" s="72">
        <f>IF(D80=0,"",IF((E80/D80*100)&gt;=200,"В/100",E80/D80*100))</f>
        <v>100</v>
      </c>
      <c r="H80" s="73"/>
    </row>
    <row r="81" spans="1:8" s="107" customFormat="1" ht="27.75" customHeight="1" thickBot="1">
      <c r="A81" s="105"/>
      <c r="B81" s="137" t="s">
        <v>31</v>
      </c>
      <c r="C81" s="109">
        <f>SUM(C79:C80)</f>
        <v>2743.4</v>
      </c>
      <c r="D81" s="109">
        <f>SUM(D79:D80)</f>
        <v>2543.4</v>
      </c>
      <c r="E81" s="109">
        <f>SUM(E79:E80)</f>
        <v>1600</v>
      </c>
      <c r="F81" s="113">
        <f>IF(C81=0,"",IF(($E81/C81*100)&gt;=200,"В/100",$E81/C81*100))</f>
        <v>58.321790478967706</v>
      </c>
      <c r="G81" s="114">
        <f>IF(D81=0,"",IF((E81/D81*100)&gt;=200,"В/100",E81/D81*100))</f>
        <v>62.907918534245496</v>
      </c>
      <c r="H81" s="115"/>
    </row>
    <row r="82" spans="1:7" s="107" customFormat="1" ht="27.75" customHeight="1" thickBot="1">
      <c r="A82" s="122"/>
      <c r="B82" s="118" t="s">
        <v>69</v>
      </c>
      <c r="C82" s="123"/>
      <c r="D82" s="123"/>
      <c r="E82" s="162"/>
      <c r="F82" s="123"/>
      <c r="G82" s="127"/>
    </row>
    <row r="83" spans="1:7" s="55" customFormat="1" ht="18.75">
      <c r="A83" s="128">
        <v>602000</v>
      </c>
      <c r="B83" s="214" t="s">
        <v>47</v>
      </c>
      <c r="C83" s="126">
        <f>C84-C85+C86+C87</f>
        <v>-39695.359</v>
      </c>
      <c r="D83" s="169">
        <f>D84-D85+D86</f>
        <v>808.5939999999991</v>
      </c>
      <c r="E83" s="170">
        <f>E84-E85+E86+E87</f>
        <v>-78056.27682000001</v>
      </c>
      <c r="F83" s="126"/>
      <c r="G83" s="129"/>
    </row>
    <row r="84" spans="1:8" s="55" customFormat="1" ht="18.75">
      <c r="A84" s="40">
        <v>602100</v>
      </c>
      <c r="B84" s="209" t="s">
        <v>51</v>
      </c>
      <c r="C84" s="42">
        <v>11941.694</v>
      </c>
      <c r="D84" s="171">
        <v>11890.594</v>
      </c>
      <c r="E84" s="172">
        <v>27654.6012</v>
      </c>
      <c r="F84" s="42"/>
      <c r="G84" s="43"/>
      <c r="H84" s="77"/>
    </row>
    <row r="85" spans="1:7" s="55" customFormat="1" ht="18.75">
      <c r="A85" s="40">
        <v>602200</v>
      </c>
      <c r="B85" s="209" t="s">
        <v>52</v>
      </c>
      <c r="C85" s="42">
        <v>0</v>
      </c>
      <c r="D85" s="42">
        <v>0</v>
      </c>
      <c r="E85" s="42">
        <v>95937.11034000001</v>
      </c>
      <c r="F85" s="42"/>
      <c r="G85" s="43"/>
    </row>
    <row r="86" spans="1:7" s="55" customFormat="1" ht="18.75">
      <c r="A86" s="40">
        <v>602300</v>
      </c>
      <c r="B86" s="209" t="s">
        <v>53</v>
      </c>
      <c r="C86" s="42">
        <v>-32301.8</v>
      </c>
      <c r="D86" s="171">
        <v>-11082</v>
      </c>
      <c r="E86" s="172"/>
      <c r="F86" s="42"/>
      <c r="G86" s="43"/>
    </row>
    <row r="87" spans="1:7" s="55" customFormat="1" ht="38.25" thickBot="1">
      <c r="A87" s="40">
        <v>602400</v>
      </c>
      <c r="B87" s="209" t="s">
        <v>26</v>
      </c>
      <c r="C87" s="42">
        <v>-19335.253</v>
      </c>
      <c r="D87" s="171">
        <v>-13524.553</v>
      </c>
      <c r="E87" s="170">
        <v>-9773.767679999999</v>
      </c>
      <c r="F87" s="42"/>
      <c r="G87" s="43"/>
    </row>
    <row r="88" spans="1:7" s="55" customFormat="1" ht="28.5" customHeight="1" thickBot="1">
      <c r="A88" s="105"/>
      <c r="B88" s="135" t="s">
        <v>70</v>
      </c>
      <c r="C88" s="117">
        <f>+C83</f>
        <v>-39695.359</v>
      </c>
      <c r="D88" s="117">
        <f>+D83</f>
        <v>808.5939999999991</v>
      </c>
      <c r="E88" s="117">
        <f>+E83</f>
        <v>-78056.27682000001</v>
      </c>
      <c r="F88" s="117"/>
      <c r="G88" s="114"/>
    </row>
    <row r="89" spans="3:7" s="55" customFormat="1" ht="18">
      <c r="C89" s="78"/>
      <c r="D89" s="79"/>
      <c r="E89" s="80"/>
      <c r="F89" s="81"/>
      <c r="G89" s="82"/>
    </row>
    <row r="90" spans="3:7" s="55" customFormat="1" ht="18">
      <c r="C90" s="83"/>
      <c r="D90" s="84"/>
      <c r="E90" s="85"/>
      <c r="F90" s="82"/>
      <c r="G90" s="82"/>
    </row>
    <row r="91" spans="3:7" s="55" customFormat="1" ht="18">
      <c r="C91" s="83"/>
      <c r="D91" s="84"/>
      <c r="E91" s="85"/>
      <c r="F91" s="82"/>
      <c r="G91" s="82"/>
    </row>
    <row r="92" spans="3:7" s="55" customFormat="1" ht="18">
      <c r="C92" s="83"/>
      <c r="D92" s="84"/>
      <c r="E92" s="85"/>
      <c r="F92" s="82"/>
      <c r="G92" s="82"/>
    </row>
    <row r="93" spans="3:7" s="55" customFormat="1" ht="18">
      <c r="C93" s="83"/>
      <c r="D93" s="84"/>
      <c r="E93" s="85"/>
      <c r="F93" s="82"/>
      <c r="G93" s="82"/>
    </row>
    <row r="94" spans="3:7" s="55" customFormat="1" ht="18">
      <c r="C94" s="83"/>
      <c r="D94" s="84"/>
      <c r="E94" s="85"/>
      <c r="F94" s="82"/>
      <c r="G94" s="82"/>
    </row>
    <row r="95" spans="3:7" s="55" customFormat="1" ht="18">
      <c r="C95" s="83"/>
      <c r="D95" s="84"/>
      <c r="E95" s="85"/>
      <c r="F95" s="82"/>
      <c r="G95" s="82"/>
    </row>
    <row r="96" spans="3:7" s="55" customFormat="1" ht="18">
      <c r="C96" s="83"/>
      <c r="D96" s="84"/>
      <c r="E96" s="85"/>
      <c r="F96" s="83"/>
      <c r="G96" s="83"/>
    </row>
    <row r="97" spans="3:7" s="55" customFormat="1" ht="18">
      <c r="C97" s="83"/>
      <c r="D97" s="84"/>
      <c r="E97" s="85"/>
      <c r="F97" s="83"/>
      <c r="G97" s="83"/>
    </row>
    <row r="98" spans="3:7" s="55" customFormat="1" ht="18">
      <c r="C98" s="83"/>
      <c r="D98" s="84"/>
      <c r="E98" s="85"/>
      <c r="F98" s="83"/>
      <c r="G98" s="83"/>
    </row>
    <row r="99" spans="3:7" s="55" customFormat="1" ht="18">
      <c r="C99" s="83"/>
      <c r="D99" s="84"/>
      <c r="E99" s="85"/>
      <c r="F99" s="83"/>
      <c r="G99" s="83"/>
    </row>
    <row r="100" spans="3:7" s="55" customFormat="1" ht="18">
      <c r="C100" s="83"/>
      <c r="D100" s="84"/>
      <c r="E100" s="85"/>
      <c r="F100" s="83"/>
      <c r="G100" s="83"/>
    </row>
    <row r="101" spans="3:7" s="55" customFormat="1" ht="18">
      <c r="C101" s="83"/>
      <c r="D101" s="84"/>
      <c r="E101" s="85"/>
      <c r="F101" s="83"/>
      <c r="G101" s="83"/>
    </row>
    <row r="102" spans="3:7" s="55" customFormat="1" ht="18">
      <c r="C102" s="83"/>
      <c r="D102" s="84"/>
      <c r="E102" s="85"/>
      <c r="F102" s="83"/>
      <c r="G102" s="83"/>
    </row>
    <row r="103" spans="3:7" s="55" customFormat="1" ht="18">
      <c r="C103" s="83"/>
      <c r="D103" s="84"/>
      <c r="E103" s="85"/>
      <c r="F103" s="83"/>
      <c r="G103" s="83"/>
    </row>
    <row r="104" spans="3:7" s="55" customFormat="1" ht="18">
      <c r="C104" s="83"/>
      <c r="D104" s="84"/>
      <c r="E104" s="85"/>
      <c r="F104" s="83"/>
      <c r="G104" s="83"/>
    </row>
    <row r="105" spans="3:7" s="55" customFormat="1" ht="18">
      <c r="C105" s="83"/>
      <c r="D105" s="84"/>
      <c r="E105" s="85"/>
      <c r="F105" s="83"/>
      <c r="G105" s="83"/>
    </row>
    <row r="106" spans="3:7" s="55" customFormat="1" ht="18">
      <c r="C106" s="83"/>
      <c r="D106" s="84"/>
      <c r="E106" s="85"/>
      <c r="F106" s="83"/>
      <c r="G106" s="83"/>
    </row>
    <row r="107" spans="3:7" s="55" customFormat="1" ht="18">
      <c r="C107" s="83"/>
      <c r="D107" s="84"/>
      <c r="E107" s="85"/>
      <c r="F107" s="83"/>
      <c r="G107" s="83"/>
    </row>
    <row r="108" spans="3:7" s="55" customFormat="1" ht="18">
      <c r="C108" s="83"/>
      <c r="D108" s="84"/>
      <c r="E108" s="85"/>
      <c r="F108" s="83"/>
      <c r="G108" s="83"/>
    </row>
    <row r="109" spans="3:7" s="55" customFormat="1" ht="18">
      <c r="C109" s="83"/>
      <c r="D109" s="84"/>
      <c r="E109" s="85"/>
      <c r="F109" s="83"/>
      <c r="G109" s="83"/>
    </row>
    <row r="110" spans="3:7" s="55" customFormat="1" ht="18">
      <c r="C110" s="83"/>
      <c r="D110" s="84"/>
      <c r="E110" s="85"/>
      <c r="F110" s="83"/>
      <c r="G110" s="83"/>
    </row>
    <row r="111" spans="3:7" s="55" customFormat="1" ht="18">
      <c r="C111" s="83"/>
      <c r="D111" s="84"/>
      <c r="E111" s="85"/>
      <c r="F111" s="83"/>
      <c r="G111" s="83"/>
    </row>
    <row r="112" spans="3:7" s="55" customFormat="1" ht="18">
      <c r="C112" s="83"/>
      <c r="D112" s="84"/>
      <c r="E112" s="85"/>
      <c r="F112" s="83"/>
      <c r="G112" s="83"/>
    </row>
    <row r="113" spans="3:7" s="55" customFormat="1" ht="18">
      <c r="C113" s="83"/>
      <c r="D113" s="84"/>
      <c r="E113" s="85"/>
      <c r="F113" s="83"/>
      <c r="G113" s="83"/>
    </row>
    <row r="114" spans="3:7" s="55" customFormat="1" ht="18">
      <c r="C114" s="83"/>
      <c r="D114" s="84"/>
      <c r="E114" s="85"/>
      <c r="F114" s="83"/>
      <c r="G114" s="83"/>
    </row>
    <row r="115" spans="3:7" s="55" customFormat="1" ht="18">
      <c r="C115" s="83"/>
      <c r="D115" s="84"/>
      <c r="E115" s="85"/>
      <c r="F115" s="83"/>
      <c r="G115" s="83"/>
    </row>
    <row r="116" spans="3:7" s="55" customFormat="1" ht="18">
      <c r="C116" s="83"/>
      <c r="D116" s="84"/>
      <c r="E116" s="85"/>
      <c r="F116" s="83"/>
      <c r="G116" s="83"/>
    </row>
    <row r="117" ht="18.75">
      <c r="C117" s="28"/>
    </row>
    <row r="118" ht="18.75">
      <c r="C118" s="28"/>
    </row>
    <row r="119" ht="18.75">
      <c r="C119" s="28"/>
    </row>
    <row r="120" ht="18.75">
      <c r="C120" s="28"/>
    </row>
    <row r="121" ht="18.75">
      <c r="C121" s="28"/>
    </row>
    <row r="122" ht="18.75">
      <c r="C122" s="28"/>
    </row>
    <row r="123" ht="18.75">
      <c r="C123" s="28"/>
    </row>
    <row r="124" ht="18.75">
      <c r="C124" s="28"/>
    </row>
    <row r="125" ht="18.75">
      <c r="C125" s="28"/>
    </row>
    <row r="126" ht="18.75">
      <c r="C126" s="28"/>
    </row>
    <row r="127" ht="18.75">
      <c r="C127" s="28"/>
    </row>
    <row r="128" ht="18.75">
      <c r="C128" s="28"/>
    </row>
    <row r="129" ht="18.75">
      <c r="C129" s="28"/>
    </row>
    <row r="130" ht="18.75">
      <c r="C130" s="28"/>
    </row>
    <row r="131" ht="18.75">
      <c r="C131" s="28"/>
    </row>
    <row r="132" ht="18.75">
      <c r="C132" s="28"/>
    </row>
    <row r="133" ht="18.75">
      <c r="C133" s="28"/>
    </row>
    <row r="134" ht="18.75">
      <c r="C134" s="28"/>
    </row>
    <row r="135" ht="18.75">
      <c r="C135" s="28"/>
    </row>
    <row r="136" ht="18.75">
      <c r="C136" s="28"/>
    </row>
    <row r="137" ht="18.75">
      <c r="C137" s="28"/>
    </row>
    <row r="138" ht="18.75">
      <c r="C138" s="28"/>
    </row>
    <row r="139" ht="18.75">
      <c r="C139" s="28"/>
    </row>
    <row r="140" ht="18.75">
      <c r="C140" s="28"/>
    </row>
    <row r="141" ht="18.75">
      <c r="C141" s="28"/>
    </row>
    <row r="142" ht="18.75">
      <c r="C142" s="28"/>
    </row>
    <row r="143" ht="18.75">
      <c r="C143" s="28"/>
    </row>
    <row r="144" ht="18.75">
      <c r="C144" s="28"/>
    </row>
    <row r="145" ht="18.75">
      <c r="C145" s="28"/>
    </row>
    <row r="146" ht="18.75">
      <c r="C146" s="28"/>
    </row>
    <row r="147" ht="18.75">
      <c r="C147" s="28"/>
    </row>
    <row r="148" ht="18.75">
      <c r="C148" s="28"/>
    </row>
    <row r="149" ht="18.75">
      <c r="C149" s="28"/>
    </row>
    <row r="150" ht="18.75">
      <c r="C150" s="28"/>
    </row>
    <row r="151" ht="18.75">
      <c r="C151" s="28"/>
    </row>
    <row r="152" ht="18.75">
      <c r="C152" s="28"/>
    </row>
    <row r="153" ht="18.75">
      <c r="C153" s="28"/>
    </row>
    <row r="154" ht="18.75">
      <c r="C154" s="28"/>
    </row>
    <row r="155" ht="18.75">
      <c r="C155" s="28"/>
    </row>
    <row r="156" ht="18.75">
      <c r="C156" s="28"/>
    </row>
    <row r="157" ht="18.75">
      <c r="C157" s="28"/>
    </row>
    <row r="158" ht="18.75">
      <c r="C158" s="28"/>
    </row>
    <row r="159" ht="18.75">
      <c r="C159" s="28"/>
    </row>
    <row r="160" ht="18.75">
      <c r="C160" s="28"/>
    </row>
    <row r="161" ht="18.75">
      <c r="C161" s="28"/>
    </row>
    <row r="162" ht="18.75">
      <c r="C162" s="28"/>
    </row>
    <row r="163" ht="18.75">
      <c r="C163" s="28"/>
    </row>
    <row r="164" ht="18.75">
      <c r="C164" s="28"/>
    </row>
    <row r="165" ht="18.75">
      <c r="C165" s="28"/>
    </row>
    <row r="166" ht="18.75">
      <c r="C166" s="28"/>
    </row>
    <row r="167" ht="18.75">
      <c r="C167" s="28"/>
    </row>
    <row r="168" ht="18.75">
      <c r="C168" s="28"/>
    </row>
    <row r="169" ht="18.75">
      <c r="C169" s="28"/>
    </row>
    <row r="170" ht="18.75">
      <c r="C170" s="28"/>
    </row>
    <row r="171" ht="18.75">
      <c r="C171" s="28"/>
    </row>
    <row r="172" ht="18.75">
      <c r="C172" s="28"/>
    </row>
    <row r="173" ht="18.75">
      <c r="C173" s="28"/>
    </row>
    <row r="174" ht="18.75">
      <c r="C174" s="28"/>
    </row>
    <row r="175" ht="18.75">
      <c r="C175" s="28"/>
    </row>
    <row r="176" ht="18.75">
      <c r="C176" s="28"/>
    </row>
    <row r="177" ht="18.75">
      <c r="C177" s="28"/>
    </row>
    <row r="178" ht="18.75">
      <c r="C178" s="28"/>
    </row>
    <row r="179" ht="18.75">
      <c r="C179" s="28"/>
    </row>
    <row r="180" ht="18.75">
      <c r="C180" s="28"/>
    </row>
    <row r="181" ht="18.75">
      <c r="C181" s="28"/>
    </row>
    <row r="182" ht="18.75">
      <c r="C182" s="28"/>
    </row>
    <row r="183" ht="18.75">
      <c r="C183" s="28"/>
    </row>
    <row r="184" ht="18.75">
      <c r="C184" s="28"/>
    </row>
    <row r="185" ht="18.75">
      <c r="C185" s="28"/>
    </row>
    <row r="186" ht="18.75">
      <c r="C186" s="28"/>
    </row>
    <row r="187" ht="18.75">
      <c r="C187" s="28"/>
    </row>
    <row r="188" ht="18.75">
      <c r="C188" s="28"/>
    </row>
    <row r="189" ht="18.75">
      <c r="C189" s="28"/>
    </row>
    <row r="190" ht="18.75">
      <c r="C190" s="28"/>
    </row>
    <row r="191" ht="18.75">
      <c r="C191" s="28"/>
    </row>
    <row r="192" ht="18.75">
      <c r="C192" s="28"/>
    </row>
    <row r="193" ht="18.75">
      <c r="C193" s="28"/>
    </row>
    <row r="194" ht="18.75">
      <c r="C194" s="28"/>
    </row>
    <row r="195" ht="18.75">
      <c r="C195" s="28"/>
    </row>
    <row r="196" ht="18.75">
      <c r="C196" s="28"/>
    </row>
    <row r="197" ht="18.75">
      <c r="C197" s="28"/>
    </row>
    <row r="198" ht="18.75">
      <c r="C198" s="28"/>
    </row>
    <row r="199" ht="18.75">
      <c r="C199" s="28"/>
    </row>
    <row r="200" ht="18.75">
      <c r="C200" s="28"/>
    </row>
    <row r="201" ht="18.75">
      <c r="C201" s="28"/>
    </row>
    <row r="202" ht="18.75">
      <c r="C202" s="28"/>
    </row>
    <row r="203" ht="18.75">
      <c r="C203" s="28"/>
    </row>
    <row r="204" ht="18.75">
      <c r="C204" s="28"/>
    </row>
    <row r="205" ht="18.75">
      <c r="C205" s="28"/>
    </row>
    <row r="206" ht="18.75">
      <c r="C206" s="28"/>
    </row>
    <row r="207" ht="18.75">
      <c r="C207" s="28"/>
    </row>
    <row r="208" ht="18.75">
      <c r="C208" s="28"/>
    </row>
    <row r="209" ht="18.75">
      <c r="C209" s="28"/>
    </row>
    <row r="210" ht="18.75">
      <c r="C210" s="28"/>
    </row>
    <row r="211" ht="18.75">
      <c r="C211" s="28"/>
    </row>
    <row r="212" ht="18.75">
      <c r="C212" s="28"/>
    </row>
    <row r="213" ht="18.75">
      <c r="C213" s="28"/>
    </row>
    <row r="214" ht="18.75">
      <c r="C214" s="28"/>
    </row>
    <row r="215" ht="18.75">
      <c r="C215" s="28"/>
    </row>
    <row r="216" ht="18.75">
      <c r="C216" s="28"/>
    </row>
    <row r="217" ht="18.75">
      <c r="C217" s="28"/>
    </row>
    <row r="218" ht="18.75">
      <c r="C218" s="28"/>
    </row>
    <row r="219" ht="18.75">
      <c r="C219" s="28"/>
    </row>
    <row r="220" ht="18.75">
      <c r="C220" s="28"/>
    </row>
    <row r="221" ht="18.75">
      <c r="C221" s="28"/>
    </row>
    <row r="222" ht="18.75">
      <c r="C222" s="28"/>
    </row>
    <row r="223" ht="18.75">
      <c r="C223" s="28"/>
    </row>
    <row r="224" ht="18.75">
      <c r="C224" s="28"/>
    </row>
    <row r="225" ht="18.75">
      <c r="C225" s="28"/>
    </row>
    <row r="226" ht="18.75">
      <c r="C226" s="28"/>
    </row>
    <row r="227" ht="18.75">
      <c r="C227" s="28"/>
    </row>
    <row r="228" ht="18.75">
      <c r="C228" s="28"/>
    </row>
    <row r="229" ht="18.75">
      <c r="C229" s="28"/>
    </row>
    <row r="230" ht="18.75">
      <c r="C230" s="28"/>
    </row>
    <row r="231" ht="18.75">
      <c r="C231" s="28"/>
    </row>
    <row r="232" ht="18.75">
      <c r="C232" s="28"/>
    </row>
    <row r="233" ht="18.75">
      <c r="C233" s="28"/>
    </row>
    <row r="234" ht="18.75">
      <c r="C234" s="28"/>
    </row>
    <row r="235" ht="18.75">
      <c r="C235" s="28"/>
    </row>
    <row r="236" ht="18.75">
      <c r="C236" s="28"/>
    </row>
    <row r="237" ht="18.75">
      <c r="C237" s="28"/>
    </row>
    <row r="238" ht="18.75">
      <c r="C238" s="28"/>
    </row>
    <row r="239" ht="18.75">
      <c r="C239" s="28"/>
    </row>
    <row r="240" ht="18.75">
      <c r="C240" s="28"/>
    </row>
    <row r="241" ht="18.75">
      <c r="C241" s="28"/>
    </row>
    <row r="242" ht="18.75">
      <c r="C242" s="28"/>
    </row>
    <row r="243" ht="18.75">
      <c r="C243" s="28"/>
    </row>
    <row r="244" ht="18.75">
      <c r="C244" s="28"/>
    </row>
    <row r="245" ht="18.75">
      <c r="C245" s="28"/>
    </row>
    <row r="246" ht="18.75">
      <c r="C246" s="28"/>
    </row>
    <row r="247" ht="18.75">
      <c r="C247" s="28"/>
    </row>
    <row r="248" ht="18.75">
      <c r="C248" s="28"/>
    </row>
    <row r="249" ht="18.75">
      <c r="C249" s="28"/>
    </row>
    <row r="250" ht="18.75">
      <c r="C250" s="28"/>
    </row>
    <row r="251" ht="18.75">
      <c r="C251" s="28"/>
    </row>
    <row r="252" ht="18.75">
      <c r="C252" s="28"/>
    </row>
    <row r="253" ht="18.75">
      <c r="C253" s="28"/>
    </row>
    <row r="254" ht="18.75">
      <c r="C254" s="28"/>
    </row>
    <row r="255" ht="18.75">
      <c r="C255" s="28"/>
    </row>
    <row r="256" ht="18.75">
      <c r="C256" s="28"/>
    </row>
    <row r="257" ht="18.75">
      <c r="C257" s="28"/>
    </row>
    <row r="258" ht="18.75">
      <c r="C258" s="28"/>
    </row>
    <row r="259" ht="18.75">
      <c r="C259" s="28"/>
    </row>
    <row r="260" ht="18.75">
      <c r="C260" s="28"/>
    </row>
    <row r="261" ht="18.75">
      <c r="C261" s="28"/>
    </row>
    <row r="262" ht="18.75">
      <c r="C262" s="28"/>
    </row>
    <row r="263" ht="18.75">
      <c r="C263" s="28"/>
    </row>
    <row r="264" ht="18.75">
      <c r="C264" s="28"/>
    </row>
    <row r="265" ht="18.75">
      <c r="C265" s="28"/>
    </row>
    <row r="266" ht="18.75">
      <c r="C266" s="28"/>
    </row>
    <row r="267" ht="18.75">
      <c r="C267" s="28"/>
    </row>
    <row r="268" ht="18.75">
      <c r="C268" s="28"/>
    </row>
    <row r="269" ht="18.75">
      <c r="C269" s="28"/>
    </row>
    <row r="270" ht="18.75">
      <c r="C270" s="28"/>
    </row>
    <row r="271" ht="18.75">
      <c r="C271" s="28"/>
    </row>
    <row r="272" ht="18.75">
      <c r="C272" s="28"/>
    </row>
    <row r="273" ht="18.75">
      <c r="C273" s="28"/>
    </row>
    <row r="274" ht="18.75">
      <c r="C274" s="28"/>
    </row>
    <row r="275" ht="18.75">
      <c r="C275" s="28"/>
    </row>
    <row r="276" ht="18.75">
      <c r="C276" s="28"/>
    </row>
    <row r="277" ht="18.75">
      <c r="C277" s="28"/>
    </row>
    <row r="278" ht="18.75">
      <c r="C278" s="28"/>
    </row>
    <row r="279" ht="18.75">
      <c r="C279" s="28"/>
    </row>
    <row r="280" ht="18.75">
      <c r="C280" s="28"/>
    </row>
    <row r="281" ht="18.75">
      <c r="C281" s="28"/>
    </row>
    <row r="282" ht="18.75">
      <c r="C282" s="28"/>
    </row>
    <row r="283" ht="18.75">
      <c r="C283" s="28"/>
    </row>
    <row r="284" ht="18.75">
      <c r="C284" s="28"/>
    </row>
    <row r="285" ht="18.75">
      <c r="C285" s="28"/>
    </row>
    <row r="286" ht="18.75">
      <c r="C286" s="28"/>
    </row>
    <row r="287" ht="18.75">
      <c r="C287" s="28"/>
    </row>
    <row r="288" ht="18.75">
      <c r="C288" s="28"/>
    </row>
    <row r="289" ht="18.75">
      <c r="C289" s="28"/>
    </row>
    <row r="290" ht="18.75">
      <c r="C290" s="28"/>
    </row>
    <row r="291" ht="18.75">
      <c r="C291" s="28"/>
    </row>
    <row r="292" ht="18.75">
      <c r="C292" s="28"/>
    </row>
    <row r="293" ht="18.75">
      <c r="C293" s="28"/>
    </row>
    <row r="294" ht="18.75">
      <c r="C294" s="28"/>
    </row>
    <row r="295" ht="18.75">
      <c r="C295" s="28"/>
    </row>
    <row r="296" ht="18.75">
      <c r="C296" s="28"/>
    </row>
    <row r="297" ht="18.75">
      <c r="C297" s="28"/>
    </row>
    <row r="298" ht="18.75">
      <c r="C298" s="28"/>
    </row>
    <row r="299" ht="18.75">
      <c r="C299" s="28"/>
    </row>
    <row r="300" ht="18.75">
      <c r="C300" s="28"/>
    </row>
    <row r="301" ht="18.75">
      <c r="C301" s="28"/>
    </row>
    <row r="302" ht="18.75">
      <c r="C302" s="28"/>
    </row>
    <row r="303" ht="18.75">
      <c r="C303" s="28"/>
    </row>
    <row r="304" ht="18.75">
      <c r="C304" s="28"/>
    </row>
    <row r="305" ht="18.75">
      <c r="C305" s="28"/>
    </row>
    <row r="306" ht="18.75">
      <c r="C306" s="28"/>
    </row>
    <row r="307" ht="18.75">
      <c r="C307" s="28"/>
    </row>
    <row r="308" ht="18.75">
      <c r="C308" s="28"/>
    </row>
    <row r="309" ht="18.75">
      <c r="C309" s="28"/>
    </row>
    <row r="310" ht="18.75">
      <c r="C310" s="28"/>
    </row>
    <row r="311" ht="18.75">
      <c r="C311" s="28"/>
    </row>
    <row r="312" ht="18.75">
      <c r="C312" s="28"/>
    </row>
    <row r="313" ht="18.75">
      <c r="C313" s="28"/>
    </row>
    <row r="314" ht="18.75">
      <c r="C314" s="28"/>
    </row>
    <row r="315" ht="18.75">
      <c r="C315" s="28"/>
    </row>
    <row r="316" ht="18.75">
      <c r="C316" s="28"/>
    </row>
    <row r="317" ht="18.75">
      <c r="C317" s="28"/>
    </row>
    <row r="318" ht="18.75">
      <c r="C318" s="28"/>
    </row>
    <row r="319" ht="18.75">
      <c r="C319" s="28"/>
    </row>
    <row r="320" ht="18.75">
      <c r="C320" s="28"/>
    </row>
    <row r="321" ht="18.75">
      <c r="C321" s="28"/>
    </row>
    <row r="322" ht="18.75">
      <c r="C322" s="28"/>
    </row>
    <row r="323" ht="18.75">
      <c r="C323" s="28"/>
    </row>
    <row r="324" ht="18.75">
      <c r="C324" s="28"/>
    </row>
    <row r="325" ht="18.75">
      <c r="C325" s="28"/>
    </row>
    <row r="326" ht="18.75">
      <c r="C326" s="28"/>
    </row>
    <row r="327" ht="18.75">
      <c r="C327" s="28"/>
    </row>
    <row r="328" ht="18.75">
      <c r="C328" s="28"/>
    </row>
    <row r="329" ht="18.75">
      <c r="C329" s="28"/>
    </row>
  </sheetData>
  <sheetProtection/>
  <mergeCells count="1">
    <mergeCell ref="A1:G1"/>
  </mergeCells>
  <printOptions horizontalCentered="1"/>
  <pageMargins left="0" right="0" top="0.5511811023622047" bottom="0" header="0" footer="0"/>
  <pageSetup fitToHeight="5" horizontalDpi="600" verticalDpi="600" orientation="portrait" paperSize="9" scale="60" r:id="rId1"/>
  <headerFooter alignWithMargins="0">
    <oddFooter>&amp;C&amp;P</oddFooter>
  </headerFooter>
  <rowBreaks count="2" manualBreakCount="2">
    <brk id="37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8"/>
  <sheetViews>
    <sheetView showZeros="0" tabSelected="1" view="pageBreakPreview" zoomScale="75" zoomScaleNormal="75" zoomScaleSheetLayoutView="75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35" sqref="B35"/>
    </sheetView>
  </sheetViews>
  <sheetFormatPr defaultColWidth="9.00390625" defaultRowHeight="12.75"/>
  <cols>
    <col min="1" max="1" width="12.25390625" style="55" customWidth="1"/>
    <col min="2" max="2" width="99.375" style="55" customWidth="1"/>
    <col min="3" max="3" width="13.375" style="55" customWidth="1"/>
    <col min="4" max="4" width="13.375" style="84" customWidth="1"/>
    <col min="5" max="5" width="13.00390625" style="55" customWidth="1"/>
    <col min="6" max="6" width="14.25390625" style="55" customWidth="1"/>
    <col min="7" max="16384" width="9.125" style="55" customWidth="1"/>
  </cols>
  <sheetData>
    <row r="1" spans="1:5" s="88" customFormat="1" ht="66.75" customHeight="1" thickBot="1">
      <c r="A1" s="1" t="s">
        <v>0</v>
      </c>
      <c r="B1" s="3" t="s">
        <v>1</v>
      </c>
      <c r="C1" s="87" t="s">
        <v>102</v>
      </c>
      <c r="D1" s="87" t="s">
        <v>77</v>
      </c>
      <c r="E1" s="151" t="s">
        <v>103</v>
      </c>
    </row>
    <row r="2" spans="1:5" s="39" customFormat="1" ht="26.25" customHeight="1" thickBot="1">
      <c r="A2" s="47"/>
      <c r="B2" s="10" t="s">
        <v>23</v>
      </c>
      <c r="C2" s="157"/>
      <c r="D2" s="157"/>
      <c r="E2" s="119">
        <f aca="true" t="shared" si="0" ref="E2:E22">IF(C2=0,"",$D2/C2*100)</f>
      </c>
    </row>
    <row r="3" spans="1:5" s="6" customFormat="1" ht="23.25" customHeight="1" thickBot="1">
      <c r="A3" s="131">
        <v>10000000</v>
      </c>
      <c r="B3" s="132" t="s">
        <v>2</v>
      </c>
      <c r="C3" s="179">
        <f>+C4+C6</f>
        <v>0</v>
      </c>
      <c r="D3" s="133">
        <f>+D4+D6</f>
        <v>5.70154</v>
      </c>
      <c r="E3" s="140">
        <f t="shared" si="0"/>
      </c>
    </row>
    <row r="4" spans="1:5" s="6" customFormat="1" ht="21" customHeight="1">
      <c r="A4" s="142" t="s">
        <v>80</v>
      </c>
      <c r="B4" s="143" t="s">
        <v>81</v>
      </c>
      <c r="C4" s="180">
        <f>SUM(C5:C5)</f>
        <v>0</v>
      </c>
      <c r="D4" s="126">
        <f>SUM(D5:D5)</f>
        <v>4.2591</v>
      </c>
      <c r="E4" s="144">
        <f t="shared" si="0"/>
      </c>
    </row>
    <row r="5" spans="1:5" s="6" customFormat="1" ht="21" customHeight="1">
      <c r="A5" s="40">
        <v>12020000</v>
      </c>
      <c r="B5" s="41" t="s">
        <v>61</v>
      </c>
      <c r="C5" s="181">
        <v>0</v>
      </c>
      <c r="D5" s="171">
        <v>4.2591</v>
      </c>
      <c r="E5" s="141">
        <f t="shared" si="0"/>
      </c>
    </row>
    <row r="6" spans="1:5" s="6" customFormat="1" ht="18.75">
      <c r="A6" s="145" t="s">
        <v>82</v>
      </c>
      <c r="B6" s="146" t="s">
        <v>83</v>
      </c>
      <c r="C6" s="182">
        <f>SUM(C7:C7)</f>
        <v>0</v>
      </c>
      <c r="D6" s="45">
        <f>SUM(D7:D7)</f>
        <v>1.44244</v>
      </c>
      <c r="E6" s="147">
        <f t="shared" si="0"/>
      </c>
    </row>
    <row r="7" spans="1:5" s="6" customFormat="1" ht="19.5" thickBot="1">
      <c r="A7" s="40">
        <v>19050000</v>
      </c>
      <c r="B7" s="150" t="s">
        <v>101</v>
      </c>
      <c r="C7" s="181">
        <v>0</v>
      </c>
      <c r="D7" s="171">
        <v>1.44244</v>
      </c>
      <c r="E7" s="141">
        <f t="shared" si="0"/>
      </c>
    </row>
    <row r="8" spans="1:5" s="6" customFormat="1" ht="22.5" customHeight="1" thickBot="1">
      <c r="A8" s="131">
        <v>20000000</v>
      </c>
      <c r="B8" s="132" t="s">
        <v>4</v>
      </c>
      <c r="C8" s="133">
        <f>+C9+C11+C14</f>
        <v>71938.114</v>
      </c>
      <c r="D8" s="133">
        <f>+D9+D11+D14</f>
        <v>80366.07132</v>
      </c>
      <c r="E8" s="140">
        <f t="shared" si="0"/>
        <v>111.71556613230089</v>
      </c>
    </row>
    <row r="9" spans="1:5" s="6" customFormat="1" ht="20.25" customHeight="1">
      <c r="A9" s="142">
        <v>21000000</v>
      </c>
      <c r="B9" s="242" t="s">
        <v>5</v>
      </c>
      <c r="C9" s="183">
        <f>SUM(C10:C10)</f>
        <v>90</v>
      </c>
      <c r="D9" s="183">
        <f>SUM(D10:D10)</f>
        <v>29.53172</v>
      </c>
      <c r="E9" s="148">
        <f t="shared" si="0"/>
        <v>32.81302222222222</v>
      </c>
    </row>
    <row r="10" spans="1:5" s="6" customFormat="1" ht="37.5">
      <c r="A10" s="40">
        <v>21110000</v>
      </c>
      <c r="B10" s="209" t="s">
        <v>63</v>
      </c>
      <c r="C10" s="42">
        <v>90</v>
      </c>
      <c r="D10" s="171">
        <v>29.53172</v>
      </c>
      <c r="E10" s="141">
        <f t="shared" si="0"/>
        <v>32.81302222222222</v>
      </c>
    </row>
    <row r="11" spans="1:5" s="6" customFormat="1" ht="18.75">
      <c r="A11" s="145">
        <v>24000000</v>
      </c>
      <c r="B11" s="243" t="s">
        <v>75</v>
      </c>
      <c r="C11" s="183">
        <f>SUM(C12:C13)</f>
        <v>344.6</v>
      </c>
      <c r="D11" s="183">
        <f>SUM(D12:D13)</f>
        <v>158.89576</v>
      </c>
      <c r="E11" s="148">
        <f t="shared" si="0"/>
        <v>46.11020313406848</v>
      </c>
    </row>
    <row r="12" spans="1:5" s="6" customFormat="1" ht="18.75">
      <c r="A12" s="40">
        <v>24060000</v>
      </c>
      <c r="B12" s="209" t="s">
        <v>6</v>
      </c>
      <c r="C12" s="42">
        <v>336.6</v>
      </c>
      <c r="D12" s="171">
        <v>154.39693</v>
      </c>
      <c r="E12" s="141">
        <f t="shared" si="0"/>
        <v>45.86955733808675</v>
      </c>
    </row>
    <row r="13" spans="1:5" s="6" customFormat="1" ht="18.75">
      <c r="A13" s="40">
        <v>24110000</v>
      </c>
      <c r="B13" s="209" t="s">
        <v>46</v>
      </c>
      <c r="C13" s="42">
        <v>8</v>
      </c>
      <c r="D13" s="171">
        <v>4.49883</v>
      </c>
      <c r="E13" s="141">
        <f t="shared" si="0"/>
        <v>56.235375</v>
      </c>
    </row>
    <row r="14" spans="1:5" s="6" customFormat="1" ht="19.5" thickBot="1">
      <c r="A14" s="49">
        <v>25000000</v>
      </c>
      <c r="B14" s="244" t="s">
        <v>9</v>
      </c>
      <c r="C14" s="184">
        <v>71503.514</v>
      </c>
      <c r="D14" s="241">
        <v>80177.64384</v>
      </c>
      <c r="E14" s="51">
        <f t="shared" si="0"/>
        <v>112.13105392274849</v>
      </c>
    </row>
    <row r="15" spans="1:5" s="6" customFormat="1" ht="22.5" customHeight="1" thickBot="1">
      <c r="A15" s="131">
        <v>30000000</v>
      </c>
      <c r="B15" s="132" t="s">
        <v>105</v>
      </c>
      <c r="C15" s="133">
        <f>+C16</f>
        <v>1120.9</v>
      </c>
      <c r="D15" s="133">
        <f>+D16</f>
        <v>0</v>
      </c>
      <c r="E15" s="140">
        <f t="shared" si="0"/>
        <v>0</v>
      </c>
    </row>
    <row r="16" spans="1:5" s="6" customFormat="1" ht="38.25" thickBot="1">
      <c r="A16" s="152">
        <v>31030000</v>
      </c>
      <c r="B16" s="153" t="s">
        <v>106</v>
      </c>
      <c r="C16" s="185">
        <v>1120.9</v>
      </c>
      <c r="D16" s="185">
        <v>0</v>
      </c>
      <c r="E16" s="25">
        <f t="shared" si="0"/>
        <v>0</v>
      </c>
    </row>
    <row r="17" spans="1:5" s="39" customFormat="1" ht="25.5" customHeight="1" thickBot="1">
      <c r="A17" s="36"/>
      <c r="B17" s="135" t="s">
        <v>79</v>
      </c>
      <c r="C17" s="37">
        <f>+C3+C8+C15</f>
        <v>73059.014</v>
      </c>
      <c r="D17" s="37">
        <f>+D3+D8</f>
        <v>80371.77286</v>
      </c>
      <c r="E17" s="120">
        <f t="shared" si="0"/>
        <v>110.00938619292072</v>
      </c>
    </row>
    <row r="18" spans="1:5" s="39" customFormat="1" ht="25.5" customHeight="1" thickBot="1">
      <c r="A18" s="131">
        <v>40000000</v>
      </c>
      <c r="B18" s="132" t="s">
        <v>78</v>
      </c>
      <c r="C18" s="133">
        <f>+C19</f>
        <v>64282.395000000004</v>
      </c>
      <c r="D18" s="133">
        <f>+D19</f>
        <v>5152.23442</v>
      </c>
      <c r="E18" s="140">
        <f t="shared" si="0"/>
        <v>8.01500071675923</v>
      </c>
    </row>
    <row r="19" spans="1:5" s="6" customFormat="1" ht="23.25" customHeight="1" thickBot="1">
      <c r="A19" s="35">
        <v>41030000</v>
      </c>
      <c r="B19" s="30" t="s">
        <v>8</v>
      </c>
      <c r="C19" s="186">
        <f>SUM(C20:C21)</f>
        <v>64282.395000000004</v>
      </c>
      <c r="D19" s="186">
        <f>SUM(D20:D21)</f>
        <v>5152.23442</v>
      </c>
      <c r="E19" s="26">
        <f t="shared" si="0"/>
        <v>8.01500071675923</v>
      </c>
    </row>
    <row r="20" spans="1:5" s="6" customFormat="1" ht="19.5" customHeight="1">
      <c r="A20" s="33">
        <v>41030400</v>
      </c>
      <c r="B20" s="29" t="s">
        <v>84</v>
      </c>
      <c r="C20" s="187">
        <v>4504.595</v>
      </c>
      <c r="D20" s="187">
        <v>1911.774</v>
      </c>
      <c r="E20" s="48">
        <f>IF(C20=0,"",$D20/C20*100)</f>
        <v>42.44053016974888</v>
      </c>
    </row>
    <row r="21" spans="1:5" s="6" customFormat="1" ht="174" customHeight="1" thickBot="1">
      <c r="A21" s="33">
        <v>41036600</v>
      </c>
      <c r="B21" s="213" t="s">
        <v>127</v>
      </c>
      <c r="C21" s="187">
        <v>59777.8</v>
      </c>
      <c r="D21" s="187">
        <v>3240.46042</v>
      </c>
      <c r="E21" s="48">
        <f t="shared" si="0"/>
        <v>5.420842553590129</v>
      </c>
    </row>
    <row r="22" spans="1:5" s="39" customFormat="1" ht="27.75" customHeight="1" thickBot="1">
      <c r="A22" s="52"/>
      <c r="B22" s="139" t="s">
        <v>27</v>
      </c>
      <c r="C22" s="188">
        <f>C17+C19</f>
        <v>137341.40899999999</v>
      </c>
      <c r="D22" s="188">
        <f>D17+D19</f>
        <v>85524.00727999999</v>
      </c>
      <c r="E22" s="54">
        <f t="shared" si="0"/>
        <v>62.27110083019463</v>
      </c>
    </row>
    <row r="23" spans="1:5" s="107" customFormat="1" ht="22.5" customHeight="1" thickBot="1">
      <c r="A23" s="111"/>
      <c r="B23" s="10" t="s">
        <v>29</v>
      </c>
      <c r="C23" s="163"/>
      <c r="D23" s="164"/>
      <c r="E23" s="121"/>
    </row>
    <row r="24" spans="1:6" ht="18.75">
      <c r="A24" s="95">
        <v>10000</v>
      </c>
      <c r="B24" s="245" t="s">
        <v>32</v>
      </c>
      <c r="C24" s="178">
        <v>790</v>
      </c>
      <c r="D24" s="24">
        <v>110.02833</v>
      </c>
      <c r="E24" s="74">
        <f aca="true" t="shared" si="1" ref="E24:E42">IF(C24=0,"",IF(($D24/C24*100)&gt;=200,"В/100",$D24/C24*100))</f>
        <v>13.927636708860758</v>
      </c>
      <c r="F24" s="63"/>
    </row>
    <row r="25" spans="1:6" ht="18.75">
      <c r="A25" s="91">
        <v>70000</v>
      </c>
      <c r="B25" s="216" t="s">
        <v>33</v>
      </c>
      <c r="C25" s="196">
        <v>24826.61</v>
      </c>
      <c r="D25" s="50">
        <v>20038.8213</v>
      </c>
      <c r="E25" s="62">
        <f t="shared" si="1"/>
        <v>80.71509279760708</v>
      </c>
      <c r="F25" s="75"/>
    </row>
    <row r="26" spans="1:5" ht="18.75">
      <c r="A26" s="91">
        <v>80000</v>
      </c>
      <c r="B26" s="216" t="s">
        <v>34</v>
      </c>
      <c r="C26" s="196">
        <v>9468.196</v>
      </c>
      <c r="D26" s="50">
        <v>29463.10446</v>
      </c>
      <c r="E26" s="62">
        <f>+D26/C26*100</f>
        <v>311.17970582780504</v>
      </c>
    </row>
    <row r="27" spans="1:5" ht="18.75">
      <c r="A27" s="92">
        <v>90000</v>
      </c>
      <c r="B27" s="217" t="s">
        <v>54</v>
      </c>
      <c r="C27" s="177">
        <v>19347.592</v>
      </c>
      <c r="D27" s="27">
        <v>18450.02224</v>
      </c>
      <c r="E27" s="62">
        <f t="shared" si="1"/>
        <v>95.36081926887852</v>
      </c>
    </row>
    <row r="28" spans="1:5" ht="20.25" customHeight="1">
      <c r="A28" s="91">
        <v>110000</v>
      </c>
      <c r="B28" s="218" t="s">
        <v>35</v>
      </c>
      <c r="C28" s="177">
        <v>1900.602</v>
      </c>
      <c r="D28" s="27">
        <v>1723.61953</v>
      </c>
      <c r="E28" s="62">
        <f t="shared" si="1"/>
        <v>90.68808356510199</v>
      </c>
    </row>
    <row r="29" spans="1:5" ht="20.25" customHeight="1">
      <c r="A29" s="92">
        <v>130000</v>
      </c>
      <c r="B29" s="217" t="s">
        <v>37</v>
      </c>
      <c r="C29" s="177">
        <v>73.61</v>
      </c>
      <c r="D29" s="27">
        <v>96.65894</v>
      </c>
      <c r="E29" s="62">
        <f t="shared" si="1"/>
        <v>131.3122401847575</v>
      </c>
    </row>
    <row r="30" spans="1:5" ht="20.25" customHeight="1">
      <c r="A30" s="92">
        <v>150000</v>
      </c>
      <c r="B30" s="217" t="s">
        <v>107</v>
      </c>
      <c r="C30" s="177">
        <v>16463.455</v>
      </c>
      <c r="D30" s="27">
        <v>2343.3073999999997</v>
      </c>
      <c r="E30" s="62">
        <f t="shared" si="1"/>
        <v>14.233387827767618</v>
      </c>
    </row>
    <row r="31" spans="1:5" ht="20.25" customHeight="1">
      <c r="A31" s="94">
        <v>160000</v>
      </c>
      <c r="B31" s="219" t="s">
        <v>108</v>
      </c>
      <c r="C31" s="177">
        <v>20000</v>
      </c>
      <c r="D31" s="27">
        <v>17106.137280000003</v>
      </c>
      <c r="E31" s="62">
        <f t="shared" si="1"/>
        <v>85.53068640000001</v>
      </c>
    </row>
    <row r="32" spans="1:5" ht="20.25" customHeight="1">
      <c r="A32" s="94" t="s">
        <v>122</v>
      </c>
      <c r="B32" s="219" t="s">
        <v>123</v>
      </c>
      <c r="C32" s="177">
        <v>8025.926</v>
      </c>
      <c r="D32" s="27">
        <v>3854.04675</v>
      </c>
      <c r="E32" s="62">
        <f t="shared" si="1"/>
        <v>48.01996367771145</v>
      </c>
    </row>
    <row r="33" spans="1:5" ht="20.25" customHeight="1">
      <c r="A33" s="93">
        <v>180000</v>
      </c>
      <c r="B33" s="217" t="s">
        <v>38</v>
      </c>
      <c r="C33" s="177">
        <v>2750</v>
      </c>
      <c r="D33" s="27">
        <v>2750</v>
      </c>
      <c r="E33" s="62">
        <f t="shared" si="1"/>
        <v>100</v>
      </c>
    </row>
    <row r="34" spans="1:5" ht="20.25" customHeight="1">
      <c r="A34" s="99" t="s">
        <v>24</v>
      </c>
      <c r="B34" s="219" t="s">
        <v>25</v>
      </c>
      <c r="C34" s="177">
        <v>102</v>
      </c>
      <c r="D34" s="27">
        <v>0</v>
      </c>
      <c r="E34" s="62">
        <f t="shared" si="1"/>
        <v>0</v>
      </c>
    </row>
    <row r="35" spans="1:5" ht="20.25" customHeight="1">
      <c r="A35" s="94">
        <v>210000</v>
      </c>
      <c r="B35" s="219" t="s">
        <v>55</v>
      </c>
      <c r="C35" s="177">
        <v>288</v>
      </c>
      <c r="D35" s="27">
        <v>37.07913</v>
      </c>
      <c r="E35" s="62">
        <f t="shared" si="1"/>
        <v>12.874697916666666</v>
      </c>
    </row>
    <row r="36" spans="1:5" ht="20.25" customHeight="1">
      <c r="A36" s="94" t="s">
        <v>112</v>
      </c>
      <c r="B36" s="219" t="s">
        <v>113</v>
      </c>
      <c r="C36" s="177">
        <v>9595.912</v>
      </c>
      <c r="D36" s="27">
        <v>2676.21946</v>
      </c>
      <c r="E36" s="62">
        <f t="shared" si="1"/>
        <v>27.889162176560184</v>
      </c>
    </row>
    <row r="37" spans="1:5" ht="20.25" customHeight="1">
      <c r="A37" s="92">
        <v>250000</v>
      </c>
      <c r="B37" s="217" t="s">
        <v>39</v>
      </c>
      <c r="C37" s="177">
        <f>SUM(C38:C39)</f>
        <v>2696.0409999999997</v>
      </c>
      <c r="D37" s="177">
        <f>SUM(D38:D39)</f>
        <v>576.2230000000001</v>
      </c>
      <c r="E37" s="62">
        <f t="shared" si="1"/>
        <v>21.37293164310187</v>
      </c>
    </row>
    <row r="38" spans="1:5" ht="20.25" customHeight="1">
      <c r="A38" s="95">
        <v>250404</v>
      </c>
      <c r="B38" s="220" t="s">
        <v>19</v>
      </c>
      <c r="C38" s="178">
        <v>2681.341</v>
      </c>
      <c r="D38" s="24">
        <v>566.623</v>
      </c>
      <c r="E38" s="65">
        <f t="shared" si="1"/>
        <v>21.13207533096313</v>
      </c>
    </row>
    <row r="39" spans="1:5" ht="39" customHeight="1" thickBot="1">
      <c r="A39" s="95">
        <v>250913</v>
      </c>
      <c r="B39" s="220" t="s">
        <v>109</v>
      </c>
      <c r="C39" s="178">
        <v>14.7</v>
      </c>
      <c r="D39" s="24">
        <v>9.6</v>
      </c>
      <c r="E39" s="65">
        <f t="shared" si="1"/>
        <v>65.3061224489796</v>
      </c>
    </row>
    <row r="40" spans="1:6" s="107" customFormat="1" ht="27" customHeight="1" thickBot="1">
      <c r="A40" s="105"/>
      <c r="B40" s="137" t="s">
        <v>66</v>
      </c>
      <c r="C40" s="109">
        <f>SUM(C24:C37)</f>
        <v>116327.944</v>
      </c>
      <c r="D40" s="109">
        <f>SUM(D24:D37)</f>
        <v>99225.26782</v>
      </c>
      <c r="E40" s="114">
        <f t="shared" si="1"/>
        <v>85.29787805757144</v>
      </c>
      <c r="F40" s="110"/>
    </row>
    <row r="41" spans="1:5" ht="111.75" customHeight="1" thickBot="1">
      <c r="A41" s="92">
        <v>250383</v>
      </c>
      <c r="B41" s="89" t="s">
        <v>74</v>
      </c>
      <c r="C41" s="177">
        <v>59777.8</v>
      </c>
      <c r="D41" s="27">
        <v>3240.46042</v>
      </c>
      <c r="E41" s="62">
        <f t="shared" si="1"/>
        <v>5.420842553590129</v>
      </c>
    </row>
    <row r="42" spans="1:5" s="107" customFormat="1" ht="29.25" customHeight="1" thickBot="1">
      <c r="A42" s="116"/>
      <c r="B42" s="138" t="s">
        <v>67</v>
      </c>
      <c r="C42" s="109">
        <f>SUM(C40:C41)</f>
        <v>176105.744</v>
      </c>
      <c r="D42" s="53">
        <f>SUM(D40:D41)</f>
        <v>102465.72824</v>
      </c>
      <c r="E42" s="114">
        <f t="shared" si="1"/>
        <v>58.18420564408166</v>
      </c>
    </row>
    <row r="43" spans="1:5" s="107" customFormat="1" ht="27.75" customHeight="1" thickBot="1">
      <c r="A43" s="111"/>
      <c r="B43" s="10" t="s">
        <v>40</v>
      </c>
      <c r="C43" s="163"/>
      <c r="D43" s="164"/>
      <c r="E43" s="121"/>
    </row>
    <row r="44" spans="1:5" s="107" customFormat="1" ht="38.25" customHeight="1">
      <c r="A44" s="154">
        <v>250908</v>
      </c>
      <c r="B44" s="155" t="s">
        <v>15</v>
      </c>
      <c r="C44" s="165">
        <v>245.6</v>
      </c>
      <c r="D44" s="166">
        <v>63.188</v>
      </c>
      <c r="E44" s="62">
        <f>IF(C44=0,"",IF(($D44/C44*100)&gt;=200,"В/100",$D44/C44*100))</f>
        <v>25.72801302931596</v>
      </c>
    </row>
    <row r="45" spans="1:6" ht="37.5">
      <c r="A45" s="93">
        <v>250909</v>
      </c>
      <c r="B45" s="102" t="s">
        <v>13</v>
      </c>
      <c r="C45" s="165">
        <v>-252.3</v>
      </c>
      <c r="D45" s="166">
        <v>-176.70882999999998</v>
      </c>
      <c r="E45" s="62">
        <f>IF(C45=0,"",IF(($D45/C45*100)&gt;=200,"В/100",$D45/C45*100))</f>
        <v>70.039171621086</v>
      </c>
      <c r="F45" s="77"/>
    </row>
    <row r="46" spans="1:6" ht="20.25" customHeight="1">
      <c r="A46" s="93">
        <v>250911</v>
      </c>
      <c r="B46" s="156" t="s">
        <v>16</v>
      </c>
      <c r="C46" s="165">
        <v>1300</v>
      </c>
      <c r="D46" s="166">
        <v>1300</v>
      </c>
      <c r="E46" s="62">
        <f>IF(C46=0,"",IF(($D46/C46*100)&gt;=200,"В/100",$D46/C46*100))</f>
        <v>100</v>
      </c>
      <c r="F46" s="77"/>
    </row>
    <row r="47" spans="1:6" ht="27" customHeight="1" thickBot="1">
      <c r="A47" s="93">
        <v>250912</v>
      </c>
      <c r="B47" s="102" t="s">
        <v>11</v>
      </c>
      <c r="C47" s="165">
        <v>-1300</v>
      </c>
      <c r="D47" s="166">
        <v>-1300</v>
      </c>
      <c r="E47" s="62">
        <f>IF(C47=0,"",IF(($D47/C47*100)&gt;=200,"В/100",$D47/C47*100))</f>
        <v>100</v>
      </c>
      <c r="F47" s="67"/>
    </row>
    <row r="48" spans="1:6" s="107" customFormat="1" ht="28.5" customHeight="1" thickBot="1">
      <c r="A48" s="105"/>
      <c r="B48" s="137" t="s">
        <v>41</v>
      </c>
      <c r="C48" s="109">
        <f>SUM(C44:C47)</f>
        <v>-6.7000000000000455</v>
      </c>
      <c r="D48" s="109">
        <f>SUM(D44:D47)</f>
        <v>-113.52082999999993</v>
      </c>
      <c r="E48" s="114">
        <f>+D48/C48*100</f>
        <v>1694.3407462686441</v>
      </c>
      <c r="F48" s="104"/>
    </row>
    <row r="49" spans="1:5" s="107" customFormat="1" ht="24.75" customHeight="1" thickBot="1">
      <c r="A49" s="122"/>
      <c r="B49" s="118" t="s">
        <v>72</v>
      </c>
      <c r="C49" s="167"/>
      <c r="D49" s="168"/>
      <c r="E49" s="124"/>
    </row>
    <row r="50" spans="1:5" ht="37.5" hidden="1">
      <c r="A50" s="125">
        <v>601000</v>
      </c>
      <c r="B50" s="101" t="s">
        <v>50</v>
      </c>
      <c r="C50" s="173">
        <f>+C51+C52</f>
        <v>0</v>
      </c>
      <c r="D50" s="174">
        <f>D51+D52</f>
        <v>0</v>
      </c>
      <c r="E50" s="76"/>
    </row>
    <row r="51" spans="1:5" ht="37.5" hidden="1">
      <c r="A51" s="95">
        <v>601100</v>
      </c>
      <c r="B51" s="100" t="s">
        <v>49</v>
      </c>
      <c r="C51" s="175"/>
      <c r="D51" s="176"/>
      <c r="E51" s="25"/>
    </row>
    <row r="52" spans="1:5" ht="19.5" customHeight="1" hidden="1">
      <c r="A52" s="95">
        <v>601200</v>
      </c>
      <c r="B52" s="100" t="s">
        <v>48</v>
      </c>
      <c r="C52" s="175"/>
      <c r="D52" s="176"/>
      <c r="E52" s="25"/>
    </row>
    <row r="53" spans="1:5" ht="18.75">
      <c r="A53" s="92">
        <v>602000</v>
      </c>
      <c r="B53" s="89" t="s">
        <v>47</v>
      </c>
      <c r="C53" s="177">
        <f>C54-C55+C56+C57</f>
        <v>38757.635</v>
      </c>
      <c r="D53" s="27">
        <f>D54-D55+D56+D57</f>
        <v>16828.200130000005</v>
      </c>
      <c r="E53" s="48"/>
    </row>
    <row r="54" spans="1:5" ht="18.75">
      <c r="A54" s="95">
        <v>602100</v>
      </c>
      <c r="B54" s="100" t="s">
        <v>51</v>
      </c>
      <c r="C54" s="178">
        <v>19422.382</v>
      </c>
      <c r="D54" s="24">
        <v>36065.287710000004</v>
      </c>
      <c r="E54" s="25"/>
    </row>
    <row r="55" spans="1:5" ht="18.75">
      <c r="A55" s="95">
        <v>602200</v>
      </c>
      <c r="B55" s="100" t="s">
        <v>52</v>
      </c>
      <c r="C55" s="175">
        <v>0</v>
      </c>
      <c r="D55" s="24">
        <v>34463.28989</v>
      </c>
      <c r="E55" s="25"/>
    </row>
    <row r="56" spans="1:5" ht="18.75">
      <c r="A56" s="95">
        <v>602300</v>
      </c>
      <c r="B56" s="100" t="s">
        <v>68</v>
      </c>
      <c r="C56" s="175">
        <v>0</v>
      </c>
      <c r="D56" s="24">
        <v>5452.43463</v>
      </c>
      <c r="E56" s="25"/>
    </row>
    <row r="57" spans="1:5" ht="38.25" thickBot="1">
      <c r="A57" s="95">
        <v>602400</v>
      </c>
      <c r="B57" s="100" t="s">
        <v>26</v>
      </c>
      <c r="C57" s="178">
        <v>19335.253</v>
      </c>
      <c r="D57" s="24">
        <v>9773.767679999999</v>
      </c>
      <c r="E57" s="25"/>
    </row>
    <row r="58" spans="1:5" ht="30.75" customHeight="1" thickBot="1">
      <c r="A58" s="105"/>
      <c r="B58" s="137" t="s">
        <v>71</v>
      </c>
      <c r="C58" s="109">
        <f>+C50+C53</f>
        <v>38757.635</v>
      </c>
      <c r="D58" s="53">
        <f>+D50+D53</f>
        <v>16828.200130000005</v>
      </c>
      <c r="E58" s="114"/>
    </row>
    <row r="59" spans="3:5" ht="18">
      <c r="C59" s="78"/>
      <c r="D59" s="80"/>
      <c r="E59" s="81"/>
    </row>
    <row r="60" spans="3:5" ht="18">
      <c r="C60" s="83"/>
      <c r="D60" s="85"/>
      <c r="E60" s="82"/>
    </row>
    <row r="61" spans="3:5" ht="18">
      <c r="C61" s="83"/>
      <c r="D61" s="85"/>
      <c r="E61" s="82"/>
    </row>
    <row r="62" spans="3:5" ht="18">
      <c r="C62" s="83"/>
      <c r="D62" s="85"/>
      <c r="E62" s="82"/>
    </row>
    <row r="63" spans="3:5" ht="18">
      <c r="C63" s="83"/>
      <c r="D63" s="85"/>
      <c r="E63" s="82"/>
    </row>
    <row r="64" spans="3:5" ht="18">
      <c r="C64" s="83"/>
      <c r="D64" s="85"/>
      <c r="E64" s="82"/>
    </row>
    <row r="65" spans="3:5" ht="18">
      <c r="C65" s="83"/>
      <c r="D65" s="85"/>
      <c r="E65" s="82"/>
    </row>
    <row r="66" spans="3:5" ht="18">
      <c r="C66" s="83"/>
      <c r="D66" s="85"/>
      <c r="E66" s="83"/>
    </row>
    <row r="67" spans="3:5" ht="18">
      <c r="C67" s="83"/>
      <c r="D67" s="85"/>
      <c r="E67" s="83"/>
    </row>
    <row r="68" spans="3:5" ht="18">
      <c r="C68" s="83"/>
      <c r="D68" s="85"/>
      <c r="E68" s="83"/>
    </row>
    <row r="69" spans="3:5" ht="18">
      <c r="C69" s="83"/>
      <c r="D69" s="85"/>
      <c r="E69" s="83"/>
    </row>
    <row r="70" spans="3:5" ht="18">
      <c r="C70" s="83"/>
      <c r="D70" s="85"/>
      <c r="E70" s="83"/>
    </row>
    <row r="71" spans="3:5" ht="18">
      <c r="C71" s="83"/>
      <c r="D71" s="85"/>
      <c r="E71" s="83"/>
    </row>
    <row r="72" spans="3:5" ht="18">
      <c r="C72" s="83"/>
      <c r="D72" s="85"/>
      <c r="E72" s="83"/>
    </row>
    <row r="73" spans="3:5" ht="18">
      <c r="C73" s="83"/>
      <c r="D73" s="85"/>
      <c r="E73" s="83"/>
    </row>
    <row r="74" spans="3:5" ht="18">
      <c r="C74" s="83"/>
      <c r="D74" s="85"/>
      <c r="E74" s="83"/>
    </row>
    <row r="75" spans="3:5" ht="18">
      <c r="C75" s="83"/>
      <c r="D75" s="85"/>
      <c r="E75" s="83"/>
    </row>
    <row r="76" spans="3:5" ht="18">
      <c r="C76" s="83"/>
      <c r="D76" s="85"/>
      <c r="E76" s="83"/>
    </row>
    <row r="77" spans="3:5" ht="18">
      <c r="C77" s="83"/>
      <c r="D77" s="85"/>
      <c r="E77" s="83"/>
    </row>
    <row r="78" spans="3:5" ht="18">
      <c r="C78" s="83"/>
      <c r="D78" s="85"/>
      <c r="E78" s="83"/>
    </row>
    <row r="79" spans="3:5" ht="18">
      <c r="C79" s="83"/>
      <c r="D79" s="85"/>
      <c r="E79" s="83"/>
    </row>
    <row r="80" spans="3:5" ht="18">
      <c r="C80" s="83"/>
      <c r="D80" s="85"/>
      <c r="E80" s="83"/>
    </row>
    <row r="81" spans="3:5" ht="18">
      <c r="C81" s="83"/>
      <c r="D81" s="85"/>
      <c r="E81" s="83"/>
    </row>
    <row r="82" spans="3:5" ht="18">
      <c r="C82" s="83"/>
      <c r="D82" s="85"/>
      <c r="E82" s="83"/>
    </row>
    <row r="83" spans="3:5" ht="18">
      <c r="C83" s="83"/>
      <c r="D83" s="85"/>
      <c r="E83" s="83"/>
    </row>
    <row r="84" spans="3:5" ht="18">
      <c r="C84" s="83"/>
      <c r="D84" s="85"/>
      <c r="E84" s="83"/>
    </row>
    <row r="85" spans="3:5" ht="18">
      <c r="C85" s="83"/>
      <c r="D85" s="85"/>
      <c r="E85" s="83"/>
    </row>
    <row r="86" spans="3:5" ht="18">
      <c r="C86" s="83"/>
      <c r="D86" s="85"/>
      <c r="E86" s="83"/>
    </row>
    <row r="87" spans="3:5" ht="18">
      <c r="C87" s="83"/>
      <c r="D87" s="85"/>
      <c r="E87" s="83"/>
    </row>
    <row r="88" spans="3:5" ht="18">
      <c r="C88" s="83"/>
      <c r="D88" s="85"/>
      <c r="E88" s="83"/>
    </row>
    <row r="89" spans="3:5" ht="18">
      <c r="C89" s="83"/>
      <c r="D89" s="85"/>
      <c r="E89" s="83"/>
    </row>
    <row r="90" spans="3:5" ht="18">
      <c r="C90" s="83"/>
      <c r="D90" s="85"/>
      <c r="E90" s="83"/>
    </row>
    <row r="91" spans="3:5" ht="18">
      <c r="C91" s="83"/>
      <c r="D91" s="85"/>
      <c r="E91" s="83"/>
    </row>
    <row r="92" spans="3:5" ht="18">
      <c r="C92" s="83"/>
      <c r="D92" s="85"/>
      <c r="E92" s="83"/>
    </row>
    <row r="93" spans="3:5" ht="18">
      <c r="C93" s="83"/>
      <c r="D93" s="85"/>
      <c r="E93" s="83"/>
    </row>
    <row r="94" spans="3:5" ht="18">
      <c r="C94" s="83"/>
      <c r="D94" s="85"/>
      <c r="E94" s="83"/>
    </row>
    <row r="95" spans="3:5" ht="18">
      <c r="C95" s="83"/>
      <c r="D95" s="85"/>
      <c r="E95" s="83"/>
    </row>
    <row r="96" spans="3:5" ht="18">
      <c r="C96" s="83"/>
      <c r="D96" s="85"/>
      <c r="E96" s="83"/>
    </row>
    <row r="97" spans="3:5" ht="18">
      <c r="C97" s="83"/>
      <c r="D97" s="85"/>
      <c r="E97" s="83"/>
    </row>
    <row r="98" spans="3:5" ht="18">
      <c r="C98" s="83"/>
      <c r="D98" s="85"/>
      <c r="E98" s="83"/>
    </row>
    <row r="99" spans="3:5" ht="18">
      <c r="C99" s="83"/>
      <c r="D99" s="85"/>
      <c r="E99" s="83"/>
    </row>
    <row r="100" spans="3:5" ht="18">
      <c r="C100" s="83"/>
      <c r="D100" s="85"/>
      <c r="E100" s="83"/>
    </row>
    <row r="101" spans="3:5" ht="18">
      <c r="C101" s="83"/>
      <c r="D101" s="85"/>
      <c r="E101" s="83"/>
    </row>
    <row r="102" spans="3:5" ht="18">
      <c r="C102" s="83"/>
      <c r="D102" s="85"/>
      <c r="E102" s="83"/>
    </row>
    <row r="103" spans="3:5" ht="18">
      <c r="C103" s="83"/>
      <c r="D103" s="85"/>
      <c r="E103" s="83"/>
    </row>
    <row r="104" spans="3:5" ht="18">
      <c r="C104" s="83"/>
      <c r="D104" s="85"/>
      <c r="E104" s="83"/>
    </row>
    <row r="105" spans="3:5" ht="18">
      <c r="C105" s="83"/>
      <c r="D105" s="85"/>
      <c r="E105" s="83"/>
    </row>
    <row r="106" spans="3:5" ht="18">
      <c r="C106" s="83"/>
      <c r="D106" s="85"/>
      <c r="E106" s="83"/>
    </row>
    <row r="107" spans="3:5" ht="18">
      <c r="C107" s="83"/>
      <c r="D107" s="85"/>
      <c r="E107" s="83"/>
    </row>
    <row r="108" spans="3:5" ht="18">
      <c r="C108" s="83"/>
      <c r="E108" s="83"/>
    </row>
    <row r="109" spans="3:5" ht="18">
      <c r="C109" s="83"/>
      <c r="E109" s="83"/>
    </row>
    <row r="110" spans="3:5" ht="18">
      <c r="C110" s="83"/>
      <c r="E110" s="83"/>
    </row>
    <row r="111" spans="3:5" ht="18">
      <c r="C111" s="83"/>
      <c r="E111" s="83"/>
    </row>
    <row r="112" spans="3:5" ht="18">
      <c r="C112" s="83"/>
      <c r="E112" s="83"/>
    </row>
    <row r="113" spans="3:5" ht="18">
      <c r="C113" s="83"/>
      <c r="E113" s="83"/>
    </row>
    <row r="114" spans="3:5" ht="18">
      <c r="C114" s="83"/>
      <c r="E114" s="83"/>
    </row>
    <row r="115" spans="3:5" ht="18">
      <c r="C115" s="83"/>
      <c r="E115" s="83"/>
    </row>
    <row r="116" spans="3:5" ht="18">
      <c r="C116" s="83"/>
      <c r="E116" s="83"/>
    </row>
    <row r="117" spans="3:5" ht="18">
      <c r="C117" s="83"/>
      <c r="E117" s="83"/>
    </row>
    <row r="118" spans="3:5" ht="18">
      <c r="C118" s="83"/>
      <c r="E118" s="83"/>
    </row>
    <row r="119" spans="3:5" ht="18">
      <c r="C119" s="83"/>
      <c r="E119" s="83"/>
    </row>
    <row r="120" spans="3:5" ht="18">
      <c r="C120" s="83"/>
      <c r="E120" s="83"/>
    </row>
    <row r="121" spans="3:5" ht="18">
      <c r="C121" s="83"/>
      <c r="E121" s="83"/>
    </row>
    <row r="122" spans="3:5" ht="18">
      <c r="C122" s="83"/>
      <c r="E122" s="83"/>
    </row>
    <row r="123" spans="3:5" ht="18">
      <c r="C123" s="83"/>
      <c r="E123" s="83"/>
    </row>
    <row r="124" spans="3:5" ht="18">
      <c r="C124" s="83"/>
      <c r="E124" s="83"/>
    </row>
    <row r="125" spans="3:5" ht="18">
      <c r="C125" s="83"/>
      <c r="E125" s="83"/>
    </row>
    <row r="126" spans="3:5" ht="18">
      <c r="C126" s="83"/>
      <c r="E126" s="83"/>
    </row>
    <row r="127" spans="3:5" ht="18">
      <c r="C127" s="83"/>
      <c r="E127" s="83"/>
    </row>
    <row r="128" spans="3:5" ht="18">
      <c r="C128" s="83"/>
      <c r="E128" s="83"/>
    </row>
    <row r="129" spans="3:5" ht="18">
      <c r="C129" s="83"/>
      <c r="E129" s="83"/>
    </row>
    <row r="130" spans="3:5" ht="18">
      <c r="C130" s="83"/>
      <c r="E130" s="83"/>
    </row>
    <row r="131" spans="3:5" ht="18">
      <c r="C131" s="83"/>
      <c r="E131" s="83"/>
    </row>
    <row r="132" spans="3:5" ht="18">
      <c r="C132" s="83"/>
      <c r="E132" s="83"/>
    </row>
    <row r="133" spans="3:5" ht="18">
      <c r="C133" s="83"/>
      <c r="E133" s="83"/>
    </row>
    <row r="134" spans="3:5" ht="18">
      <c r="C134" s="83"/>
      <c r="E134" s="83"/>
    </row>
    <row r="135" spans="3:5" ht="18">
      <c r="C135" s="83"/>
      <c r="E135" s="83"/>
    </row>
    <row r="136" spans="3:5" ht="18">
      <c r="C136" s="83"/>
      <c r="E136" s="83"/>
    </row>
    <row r="137" spans="3:5" ht="18">
      <c r="C137" s="83"/>
      <c r="E137" s="83"/>
    </row>
    <row r="138" spans="3:5" ht="18">
      <c r="C138" s="83"/>
      <c r="E138" s="83"/>
    </row>
    <row r="139" spans="3:5" ht="18">
      <c r="C139" s="83"/>
      <c r="E139" s="83"/>
    </row>
    <row r="140" spans="3:5" ht="18">
      <c r="C140" s="83"/>
      <c r="E140" s="83"/>
    </row>
    <row r="141" spans="3:5" ht="18">
      <c r="C141" s="83"/>
      <c r="E141" s="83"/>
    </row>
    <row r="142" spans="3:5" ht="18">
      <c r="C142" s="83"/>
      <c r="E142" s="83"/>
    </row>
    <row r="143" spans="3:5" ht="18">
      <c r="C143" s="83"/>
      <c r="E143" s="83"/>
    </row>
    <row r="144" spans="3:5" ht="18">
      <c r="C144" s="83"/>
      <c r="E144" s="83"/>
    </row>
    <row r="145" spans="3:5" ht="18">
      <c r="C145" s="83"/>
      <c r="E145" s="83"/>
    </row>
    <row r="146" spans="3:5" ht="18">
      <c r="C146" s="83"/>
      <c r="E146" s="83"/>
    </row>
    <row r="147" spans="3:5" ht="18">
      <c r="C147" s="83"/>
      <c r="E147" s="83"/>
    </row>
    <row r="148" spans="3:5" ht="18">
      <c r="C148" s="83"/>
      <c r="E148" s="83"/>
    </row>
    <row r="149" spans="3:5" ht="18">
      <c r="C149" s="83"/>
      <c r="E149" s="83"/>
    </row>
    <row r="150" spans="3:5" ht="18">
      <c r="C150" s="83"/>
      <c r="E150" s="83"/>
    </row>
    <row r="151" spans="3:5" ht="18">
      <c r="C151" s="83"/>
      <c r="E151" s="83"/>
    </row>
    <row r="152" spans="3:5" ht="18">
      <c r="C152" s="83"/>
      <c r="E152" s="83"/>
    </row>
    <row r="153" spans="3:5" ht="18">
      <c r="C153" s="83"/>
      <c r="E153" s="83"/>
    </row>
    <row r="154" spans="3:5" ht="18">
      <c r="C154" s="83"/>
      <c r="E154" s="83"/>
    </row>
    <row r="155" spans="3:5" ht="18">
      <c r="C155" s="83"/>
      <c r="E155" s="83"/>
    </row>
    <row r="156" spans="3:5" ht="18">
      <c r="C156" s="83"/>
      <c r="E156" s="83"/>
    </row>
    <row r="157" spans="3:5" ht="18">
      <c r="C157" s="83"/>
      <c r="E157" s="83"/>
    </row>
    <row r="158" spans="3:5" ht="18">
      <c r="C158" s="83"/>
      <c r="E158" s="83"/>
    </row>
    <row r="159" spans="3:5" ht="18">
      <c r="C159" s="83"/>
      <c r="E159" s="83"/>
    </row>
    <row r="160" spans="3:5" ht="18">
      <c r="C160" s="83"/>
      <c r="E160" s="83"/>
    </row>
    <row r="161" spans="3:5" ht="18">
      <c r="C161" s="83"/>
      <c r="E161" s="83"/>
    </row>
    <row r="162" spans="3:5" ht="18">
      <c r="C162" s="83"/>
      <c r="E162" s="82"/>
    </row>
    <row r="163" spans="3:5" ht="18">
      <c r="C163" s="83"/>
      <c r="E163" s="82"/>
    </row>
    <row r="164" spans="3:5" ht="18">
      <c r="C164" s="83"/>
      <c r="E164" s="82"/>
    </row>
    <row r="165" spans="3:5" ht="18">
      <c r="C165" s="83"/>
      <c r="E165" s="82"/>
    </row>
    <row r="166" spans="3:5" ht="18">
      <c r="C166" s="83"/>
      <c r="E166" s="82"/>
    </row>
    <row r="167" spans="3:5" ht="18">
      <c r="C167" s="83"/>
      <c r="E167" s="82"/>
    </row>
    <row r="168" spans="3:5" ht="18">
      <c r="C168" s="83"/>
      <c r="E168" s="82"/>
    </row>
    <row r="169" spans="3:5" ht="18">
      <c r="C169" s="83"/>
      <c r="E169" s="82"/>
    </row>
    <row r="170" spans="3:5" ht="18">
      <c r="C170" s="83"/>
      <c r="E170" s="82"/>
    </row>
    <row r="171" spans="3:5" ht="18">
      <c r="C171" s="83"/>
      <c r="E171" s="82"/>
    </row>
    <row r="172" spans="3:5" ht="18">
      <c r="C172" s="83"/>
      <c r="E172" s="82"/>
    </row>
    <row r="173" spans="3:5" ht="18">
      <c r="C173" s="83"/>
      <c r="E173" s="82"/>
    </row>
    <row r="174" spans="3:5" ht="18">
      <c r="C174" s="83"/>
      <c r="E174" s="82"/>
    </row>
    <row r="175" spans="3:5" ht="18">
      <c r="C175" s="83"/>
      <c r="E175" s="82"/>
    </row>
    <row r="176" spans="3:5" ht="18">
      <c r="C176" s="83"/>
      <c r="E176" s="82"/>
    </row>
    <row r="177" spans="3:5" ht="18">
      <c r="C177" s="83"/>
      <c r="E177" s="82"/>
    </row>
    <row r="178" spans="3:5" ht="18">
      <c r="C178" s="83"/>
      <c r="E178" s="82"/>
    </row>
    <row r="179" spans="3:5" ht="18">
      <c r="C179" s="83"/>
      <c r="E179" s="82"/>
    </row>
    <row r="180" spans="3:5" ht="18">
      <c r="C180" s="83"/>
      <c r="E180" s="82"/>
    </row>
    <row r="181" spans="3:5" ht="18">
      <c r="C181" s="83"/>
      <c r="E181" s="82"/>
    </row>
    <row r="182" spans="3:5" ht="18">
      <c r="C182" s="83"/>
      <c r="E182" s="82"/>
    </row>
    <row r="183" spans="3:5" ht="18">
      <c r="C183" s="83"/>
      <c r="E183" s="82"/>
    </row>
    <row r="184" spans="3:5" ht="18">
      <c r="C184" s="83"/>
      <c r="E184" s="82"/>
    </row>
    <row r="185" spans="3:5" ht="18">
      <c r="C185" s="83"/>
      <c r="E185" s="82"/>
    </row>
    <row r="186" spans="3:5" ht="18">
      <c r="C186" s="83"/>
      <c r="E186" s="82"/>
    </row>
    <row r="187" spans="3:5" ht="18">
      <c r="C187" s="83"/>
      <c r="E187" s="82"/>
    </row>
    <row r="188" spans="3:5" ht="18">
      <c r="C188" s="83"/>
      <c r="E188" s="82"/>
    </row>
    <row r="189" spans="3:5" ht="18">
      <c r="C189" s="83"/>
      <c r="E189" s="82"/>
    </row>
    <row r="190" spans="3:5" ht="18">
      <c r="C190" s="83"/>
      <c r="E190" s="82"/>
    </row>
    <row r="191" spans="3:5" ht="18">
      <c r="C191" s="83"/>
      <c r="E191" s="82"/>
    </row>
    <row r="192" spans="3:5" ht="18">
      <c r="C192" s="83"/>
      <c r="E192" s="82"/>
    </row>
    <row r="193" spans="3:5" ht="18">
      <c r="C193" s="83"/>
      <c r="E193" s="82"/>
    </row>
    <row r="194" spans="3:5" ht="18">
      <c r="C194" s="83"/>
      <c r="E194" s="82"/>
    </row>
    <row r="195" spans="3:5" ht="18">
      <c r="C195" s="83"/>
      <c r="E195" s="82"/>
    </row>
    <row r="196" spans="3:5" ht="18">
      <c r="C196" s="83"/>
      <c r="E196" s="82"/>
    </row>
    <row r="197" spans="3:5" ht="18">
      <c r="C197" s="83"/>
      <c r="E197" s="82"/>
    </row>
    <row r="198" spans="3:5" ht="18">
      <c r="C198" s="83"/>
      <c r="E198" s="82"/>
    </row>
    <row r="199" spans="3:5" ht="18">
      <c r="C199" s="83"/>
      <c r="E199" s="82"/>
    </row>
    <row r="200" spans="3:5" ht="18">
      <c r="C200" s="83"/>
      <c r="E200" s="82"/>
    </row>
    <row r="201" spans="3:5" ht="18">
      <c r="C201" s="83"/>
      <c r="E201" s="82"/>
    </row>
    <row r="202" spans="3:5" ht="18">
      <c r="C202" s="83"/>
      <c r="E202" s="82"/>
    </row>
    <row r="203" spans="3:5" ht="18">
      <c r="C203" s="83"/>
      <c r="E203" s="82"/>
    </row>
    <row r="204" spans="3:5" ht="18">
      <c r="C204" s="83"/>
      <c r="E204" s="82"/>
    </row>
    <row r="205" spans="3:5" ht="18">
      <c r="C205" s="83"/>
      <c r="E205" s="82"/>
    </row>
    <row r="206" spans="3:5" ht="18">
      <c r="C206" s="83"/>
      <c r="E206" s="82"/>
    </row>
    <row r="207" spans="3:5" ht="18">
      <c r="C207" s="83"/>
      <c r="E207" s="82"/>
    </row>
    <row r="208" spans="3:5" ht="18">
      <c r="C208" s="83"/>
      <c r="E208" s="82"/>
    </row>
    <row r="209" spans="3:5" ht="18">
      <c r="C209" s="83"/>
      <c r="E209" s="82"/>
    </row>
    <row r="210" spans="3:5" ht="18">
      <c r="C210" s="83"/>
      <c r="E210" s="82"/>
    </row>
    <row r="211" spans="3:5" ht="18">
      <c r="C211" s="83"/>
      <c r="E211" s="82"/>
    </row>
    <row r="212" spans="3:5" ht="18">
      <c r="C212" s="83"/>
      <c r="E212" s="82"/>
    </row>
    <row r="213" spans="3:5" ht="18">
      <c r="C213" s="83"/>
      <c r="E213" s="82"/>
    </row>
    <row r="214" spans="3:5" ht="18">
      <c r="C214" s="83"/>
      <c r="E214" s="82"/>
    </row>
    <row r="215" spans="3:5" ht="18">
      <c r="C215" s="83"/>
      <c r="E215" s="82"/>
    </row>
    <row r="216" spans="3:5" ht="18">
      <c r="C216" s="83"/>
      <c r="E216" s="82"/>
    </row>
    <row r="217" spans="3:5" ht="18">
      <c r="C217" s="83"/>
      <c r="E217" s="82"/>
    </row>
    <row r="218" spans="3:5" ht="18">
      <c r="C218" s="83"/>
      <c r="E218" s="82"/>
    </row>
    <row r="219" spans="3:5" ht="18">
      <c r="C219" s="83"/>
      <c r="E219" s="82"/>
    </row>
    <row r="220" spans="3:5" ht="18">
      <c r="C220" s="83"/>
      <c r="E220" s="82"/>
    </row>
    <row r="221" spans="3:5" ht="18">
      <c r="C221" s="83"/>
      <c r="E221" s="82"/>
    </row>
    <row r="222" spans="3:5" ht="18">
      <c r="C222" s="83"/>
      <c r="E222" s="82"/>
    </row>
    <row r="223" spans="3:5" ht="18">
      <c r="C223" s="83"/>
      <c r="E223" s="82"/>
    </row>
    <row r="224" spans="3:5" ht="18">
      <c r="C224" s="83"/>
      <c r="E224" s="82"/>
    </row>
    <row r="225" spans="3:5" ht="18">
      <c r="C225" s="83"/>
      <c r="E225" s="82"/>
    </row>
    <row r="226" spans="3:5" ht="18">
      <c r="C226" s="83"/>
      <c r="E226" s="82"/>
    </row>
    <row r="227" spans="3:5" ht="18">
      <c r="C227" s="83"/>
      <c r="E227" s="82"/>
    </row>
    <row r="228" spans="3:5" ht="18">
      <c r="C228" s="83"/>
      <c r="E228" s="82"/>
    </row>
    <row r="229" spans="3:5" ht="18">
      <c r="C229" s="83"/>
      <c r="E229" s="82"/>
    </row>
    <row r="230" spans="3:5" ht="18">
      <c r="C230" s="83"/>
      <c r="E230" s="82"/>
    </row>
    <row r="231" spans="3:5" ht="18">
      <c r="C231" s="83"/>
      <c r="E231" s="82"/>
    </row>
    <row r="232" spans="3:5" ht="18">
      <c r="C232" s="83"/>
      <c r="E232" s="82"/>
    </row>
    <row r="233" spans="3:5" ht="18">
      <c r="C233" s="83"/>
      <c r="E233" s="82"/>
    </row>
    <row r="234" spans="3:5" ht="18">
      <c r="C234" s="83"/>
      <c r="E234" s="82"/>
    </row>
    <row r="235" spans="3:5" ht="18">
      <c r="C235" s="83"/>
      <c r="E235" s="82"/>
    </row>
    <row r="236" spans="3:5" ht="18">
      <c r="C236" s="83"/>
      <c r="E236" s="82"/>
    </row>
    <row r="237" spans="3:5" ht="18">
      <c r="C237" s="83"/>
      <c r="E237" s="82"/>
    </row>
    <row r="238" spans="3:5" ht="18">
      <c r="C238" s="83"/>
      <c r="E238" s="82"/>
    </row>
    <row r="239" spans="3:5" ht="18">
      <c r="C239" s="83"/>
      <c r="E239" s="82"/>
    </row>
    <row r="240" spans="3:5" ht="18">
      <c r="C240" s="83"/>
      <c r="E240" s="82"/>
    </row>
    <row r="241" spans="3:5" ht="18">
      <c r="C241" s="83"/>
      <c r="E241" s="82"/>
    </row>
    <row r="242" spans="3:5" ht="18">
      <c r="C242" s="83"/>
      <c r="E242" s="82"/>
    </row>
    <row r="243" spans="3:5" ht="18">
      <c r="C243" s="83"/>
      <c r="E243" s="82"/>
    </row>
    <row r="244" spans="3:5" ht="18">
      <c r="C244" s="83"/>
      <c r="E244" s="82"/>
    </row>
    <row r="245" spans="3:5" ht="18">
      <c r="C245" s="83"/>
      <c r="E245" s="82"/>
    </row>
    <row r="246" spans="3:5" ht="18">
      <c r="C246" s="83"/>
      <c r="E246" s="82"/>
    </row>
    <row r="247" spans="3:5" ht="18">
      <c r="C247" s="83"/>
      <c r="E247" s="82"/>
    </row>
    <row r="248" spans="3:5" ht="18">
      <c r="C248" s="83"/>
      <c r="E248" s="82"/>
    </row>
    <row r="249" spans="3:5" ht="18">
      <c r="C249" s="83"/>
      <c r="E249" s="82"/>
    </row>
    <row r="250" spans="3:5" ht="18">
      <c r="C250" s="83"/>
      <c r="E250" s="82"/>
    </row>
    <row r="251" spans="3:5" ht="18">
      <c r="C251" s="83"/>
      <c r="E251" s="82"/>
    </row>
    <row r="252" spans="3:5" ht="18">
      <c r="C252" s="83"/>
      <c r="E252" s="82"/>
    </row>
    <row r="253" spans="3:5" ht="18">
      <c r="C253" s="83"/>
      <c r="E253" s="82"/>
    </row>
    <row r="254" spans="3:5" ht="18">
      <c r="C254" s="83"/>
      <c r="E254" s="82"/>
    </row>
    <row r="255" spans="3:5" ht="18">
      <c r="C255" s="83"/>
      <c r="E255" s="82"/>
    </row>
    <row r="256" spans="3:5" ht="18">
      <c r="C256" s="83"/>
      <c r="E256" s="82"/>
    </row>
    <row r="257" spans="3:5" ht="18">
      <c r="C257" s="83"/>
      <c r="E257" s="82"/>
    </row>
    <row r="258" spans="3:5" ht="18">
      <c r="C258" s="83"/>
      <c r="E258" s="82"/>
    </row>
    <row r="259" spans="3:5" ht="18">
      <c r="C259" s="83"/>
      <c r="E259" s="82"/>
    </row>
    <row r="260" spans="3:5" ht="18">
      <c r="C260" s="83"/>
      <c r="E260" s="82"/>
    </row>
    <row r="261" spans="3:5" ht="18">
      <c r="C261" s="83"/>
      <c r="E261" s="82"/>
    </row>
    <row r="262" spans="3:5" ht="18">
      <c r="C262" s="83"/>
      <c r="E262" s="82"/>
    </row>
    <row r="263" spans="3:5" ht="18">
      <c r="C263" s="83"/>
      <c r="E263" s="82"/>
    </row>
    <row r="264" spans="3:5" ht="18">
      <c r="C264" s="83"/>
      <c r="E264" s="82"/>
    </row>
    <row r="265" spans="3:5" ht="18">
      <c r="C265" s="83"/>
      <c r="E265" s="82"/>
    </row>
    <row r="266" spans="3:5" ht="18">
      <c r="C266" s="83"/>
      <c r="E266" s="82"/>
    </row>
    <row r="267" spans="3:5" ht="18">
      <c r="C267" s="83"/>
      <c r="E267" s="82"/>
    </row>
    <row r="268" spans="3:5" ht="18">
      <c r="C268" s="83"/>
      <c r="E268" s="82"/>
    </row>
    <row r="269" spans="3:5" ht="18">
      <c r="C269" s="83"/>
      <c r="E269" s="82"/>
    </row>
    <row r="270" spans="3:5" ht="18">
      <c r="C270" s="83"/>
      <c r="E270" s="82"/>
    </row>
    <row r="271" spans="3:5" ht="18">
      <c r="C271" s="83"/>
      <c r="E271" s="82"/>
    </row>
    <row r="272" spans="3:5" ht="18">
      <c r="C272" s="83"/>
      <c r="E272" s="82"/>
    </row>
    <row r="273" spans="3:5" ht="18">
      <c r="C273" s="83"/>
      <c r="E273" s="82"/>
    </row>
    <row r="274" spans="3:5" ht="18">
      <c r="C274" s="83"/>
      <c r="E274" s="82"/>
    </row>
    <row r="275" spans="3:5" ht="18">
      <c r="C275" s="83"/>
      <c r="E275" s="82"/>
    </row>
    <row r="276" spans="3:5" ht="18">
      <c r="C276" s="83"/>
      <c r="E276" s="82"/>
    </row>
    <row r="277" spans="3:5" ht="18">
      <c r="C277" s="83"/>
      <c r="E277" s="82"/>
    </row>
    <row r="278" spans="3:5" ht="18">
      <c r="C278" s="83"/>
      <c r="E278" s="82"/>
    </row>
    <row r="279" spans="3:5" ht="18">
      <c r="C279" s="83"/>
      <c r="E279" s="82"/>
    </row>
    <row r="280" spans="3:5" ht="18">
      <c r="C280" s="83"/>
      <c r="E280" s="82"/>
    </row>
    <row r="281" spans="3:5" ht="18">
      <c r="C281" s="83"/>
      <c r="E281" s="82"/>
    </row>
    <row r="282" spans="3:5" ht="18">
      <c r="C282" s="83"/>
      <c r="E282" s="82"/>
    </row>
    <row r="283" spans="3:5" ht="18">
      <c r="C283" s="83"/>
      <c r="E283" s="82"/>
    </row>
    <row r="284" spans="3:5" ht="18">
      <c r="C284" s="83"/>
      <c r="E284" s="82"/>
    </row>
    <row r="285" spans="3:5" ht="18">
      <c r="C285" s="83"/>
      <c r="E285" s="82"/>
    </row>
    <row r="286" spans="3:5" ht="18">
      <c r="C286" s="83"/>
      <c r="E286" s="82"/>
    </row>
    <row r="287" spans="3:5" ht="18">
      <c r="C287" s="83"/>
      <c r="E287" s="82"/>
    </row>
    <row r="288" spans="3:5" ht="18">
      <c r="C288" s="83"/>
      <c r="E288" s="82"/>
    </row>
    <row r="289" spans="3:5" ht="18">
      <c r="C289" s="83"/>
      <c r="E289" s="82"/>
    </row>
    <row r="290" spans="3:5" ht="18">
      <c r="C290" s="83"/>
      <c r="E290" s="82"/>
    </row>
    <row r="291" spans="3:5" ht="18">
      <c r="C291" s="83"/>
      <c r="E291" s="82"/>
    </row>
    <row r="292" spans="3:5" ht="18">
      <c r="C292" s="83"/>
      <c r="E292" s="82"/>
    </row>
    <row r="293" spans="3:5" ht="18">
      <c r="C293" s="83"/>
      <c r="E293" s="82"/>
    </row>
    <row r="294" spans="3:5" ht="18">
      <c r="C294" s="83"/>
      <c r="E294" s="82"/>
    </row>
    <row r="295" spans="3:5" ht="18">
      <c r="C295" s="83"/>
      <c r="E295" s="82"/>
    </row>
    <row r="296" spans="3:5" ht="18">
      <c r="C296" s="83"/>
      <c r="E296" s="82"/>
    </row>
    <row r="297" spans="3:5" ht="18">
      <c r="C297" s="83"/>
      <c r="E297" s="82"/>
    </row>
    <row r="298" spans="3:5" ht="18">
      <c r="C298" s="83"/>
      <c r="E298" s="82"/>
    </row>
    <row r="299" spans="3:5" ht="18">
      <c r="C299" s="83"/>
      <c r="E299" s="82"/>
    </row>
    <row r="300" spans="3:5" ht="18">
      <c r="C300" s="83"/>
      <c r="E300" s="82"/>
    </row>
    <row r="301" spans="3:5" ht="18">
      <c r="C301" s="83"/>
      <c r="E301" s="82"/>
    </row>
    <row r="302" spans="3:5" ht="18">
      <c r="C302" s="83"/>
      <c r="E302" s="82"/>
    </row>
    <row r="303" spans="3:5" ht="18">
      <c r="C303" s="83"/>
      <c r="E303" s="82"/>
    </row>
    <row r="304" spans="3:5" ht="18">
      <c r="C304" s="83"/>
      <c r="E304" s="82"/>
    </row>
    <row r="305" spans="3:5" ht="18">
      <c r="C305" s="83"/>
      <c r="E305" s="82"/>
    </row>
    <row r="306" spans="3:5" ht="18">
      <c r="C306" s="83"/>
      <c r="E306" s="82"/>
    </row>
    <row r="307" spans="3:5" ht="18">
      <c r="C307" s="83"/>
      <c r="E307" s="82"/>
    </row>
    <row r="308" spans="3:5" ht="18">
      <c r="C308" s="83"/>
      <c r="E308" s="82"/>
    </row>
    <row r="309" spans="3:5" ht="18">
      <c r="C309" s="83"/>
      <c r="E309" s="82"/>
    </row>
    <row r="310" spans="3:5" ht="18">
      <c r="C310" s="83"/>
      <c r="E310" s="82"/>
    </row>
    <row r="311" spans="3:5" ht="18">
      <c r="C311" s="83"/>
      <c r="E311" s="82"/>
    </row>
    <row r="312" spans="3:5" ht="18">
      <c r="C312" s="83"/>
      <c r="E312" s="82"/>
    </row>
    <row r="313" spans="3:5" ht="18">
      <c r="C313" s="83"/>
      <c r="E313" s="82"/>
    </row>
    <row r="314" spans="3:5" ht="18">
      <c r="C314" s="83"/>
      <c r="E314" s="82"/>
    </row>
    <row r="315" spans="3:5" ht="18">
      <c r="C315" s="83"/>
      <c r="E315" s="82"/>
    </row>
    <row r="316" spans="3:5" ht="18">
      <c r="C316" s="83"/>
      <c r="E316" s="82"/>
    </row>
    <row r="317" spans="3:5" ht="18">
      <c r="C317" s="83"/>
      <c r="E317" s="82"/>
    </row>
    <row r="318" spans="3:5" ht="18">
      <c r="C318" s="83"/>
      <c r="E318" s="82"/>
    </row>
    <row r="319" spans="3:5" ht="18">
      <c r="C319" s="83"/>
      <c r="E319" s="82"/>
    </row>
    <row r="320" spans="3:5" ht="18">
      <c r="C320" s="83"/>
      <c r="E320" s="82"/>
    </row>
    <row r="321" spans="3:5" ht="18">
      <c r="C321" s="83"/>
      <c r="E321" s="82"/>
    </row>
    <row r="322" spans="3:5" ht="18">
      <c r="C322" s="83"/>
      <c r="E322" s="82"/>
    </row>
    <row r="323" spans="3:5" ht="18">
      <c r="C323" s="83"/>
      <c r="E323" s="82"/>
    </row>
    <row r="324" spans="3:5" ht="18">
      <c r="C324" s="83"/>
      <c r="E324" s="82"/>
    </row>
    <row r="325" spans="3:5" ht="18">
      <c r="C325" s="83"/>
      <c r="E325" s="82"/>
    </row>
    <row r="326" spans="3:5" ht="18">
      <c r="C326" s="83"/>
      <c r="E326" s="82"/>
    </row>
    <row r="327" spans="3:5" ht="18">
      <c r="C327" s="83"/>
      <c r="E327" s="82"/>
    </row>
    <row r="328" spans="3:5" ht="18">
      <c r="C328" s="83"/>
      <c r="E328" s="82"/>
    </row>
    <row r="329" spans="3:5" ht="18">
      <c r="C329" s="83"/>
      <c r="E329" s="82"/>
    </row>
    <row r="330" spans="3:5" ht="18">
      <c r="C330" s="83"/>
      <c r="E330" s="82"/>
    </row>
    <row r="331" spans="3:5" ht="18">
      <c r="C331" s="83"/>
      <c r="E331" s="82"/>
    </row>
    <row r="332" spans="3:5" ht="18">
      <c r="C332" s="83"/>
      <c r="E332" s="82"/>
    </row>
    <row r="333" spans="3:5" ht="18">
      <c r="C333" s="83"/>
      <c r="E333" s="82"/>
    </row>
    <row r="334" spans="3:5" ht="18">
      <c r="C334" s="83"/>
      <c r="E334" s="82"/>
    </row>
    <row r="335" spans="3:5" ht="18">
      <c r="C335" s="83"/>
      <c r="E335" s="82"/>
    </row>
    <row r="336" spans="3:5" ht="18">
      <c r="C336" s="83"/>
      <c r="E336" s="82"/>
    </row>
    <row r="337" spans="3:5" ht="18">
      <c r="C337" s="83"/>
      <c r="E337" s="82"/>
    </row>
    <row r="338" spans="3:5" ht="18">
      <c r="C338" s="83"/>
      <c r="E338" s="82"/>
    </row>
    <row r="339" spans="3:5" ht="18">
      <c r="C339" s="83"/>
      <c r="E339" s="82"/>
    </row>
    <row r="340" spans="3:5" ht="18">
      <c r="C340" s="83"/>
      <c r="E340" s="82"/>
    </row>
    <row r="341" spans="3:5" ht="18">
      <c r="C341" s="83"/>
      <c r="E341" s="82"/>
    </row>
    <row r="342" spans="3:5" ht="18">
      <c r="C342" s="83"/>
      <c r="E342" s="82"/>
    </row>
    <row r="343" spans="3:5" ht="18">
      <c r="C343" s="83"/>
      <c r="E343" s="82"/>
    </row>
    <row r="344" spans="3:5" ht="18">
      <c r="C344" s="83"/>
      <c r="E344" s="82"/>
    </row>
    <row r="345" spans="3:5" ht="18">
      <c r="C345" s="83"/>
      <c r="E345" s="82"/>
    </row>
    <row r="346" spans="3:5" ht="18">
      <c r="C346" s="83"/>
      <c r="E346" s="82"/>
    </row>
    <row r="347" spans="3:5" ht="18">
      <c r="C347" s="83"/>
      <c r="E347" s="82"/>
    </row>
    <row r="348" spans="3:5" ht="18">
      <c r="C348" s="83"/>
      <c r="E348" s="82"/>
    </row>
    <row r="349" spans="3:5" ht="18">
      <c r="C349" s="83"/>
      <c r="E349" s="82"/>
    </row>
    <row r="350" spans="3:5" ht="18">
      <c r="C350" s="83"/>
      <c r="E350" s="82"/>
    </row>
    <row r="351" spans="3:5" ht="18">
      <c r="C351" s="83"/>
      <c r="E351" s="82"/>
    </row>
    <row r="352" spans="3:5" ht="18">
      <c r="C352" s="83"/>
      <c r="E352" s="82"/>
    </row>
    <row r="353" spans="3:5" ht="18">
      <c r="C353" s="83"/>
      <c r="E353" s="82"/>
    </row>
    <row r="354" spans="3:5" ht="18">
      <c r="C354" s="83"/>
      <c r="E354" s="82"/>
    </row>
    <row r="355" spans="3:5" ht="18">
      <c r="C355" s="83"/>
      <c r="E355" s="82"/>
    </row>
    <row r="356" spans="3:5" ht="18">
      <c r="C356" s="83"/>
      <c r="E356" s="82"/>
    </row>
    <row r="357" spans="3:5" ht="18">
      <c r="C357" s="83"/>
      <c r="E357" s="82"/>
    </row>
    <row r="358" spans="3:5" ht="18">
      <c r="C358" s="83"/>
      <c r="E358" s="82"/>
    </row>
    <row r="359" spans="3:5" ht="18">
      <c r="C359" s="83"/>
      <c r="E359" s="82"/>
    </row>
    <row r="360" spans="3:5" ht="18">
      <c r="C360" s="83"/>
      <c r="E360" s="82"/>
    </row>
    <row r="361" spans="3:5" ht="18">
      <c r="C361" s="83"/>
      <c r="E361" s="82"/>
    </row>
    <row r="362" spans="3:5" ht="18">
      <c r="C362" s="83"/>
      <c r="E362" s="82"/>
    </row>
    <row r="363" spans="3:5" ht="18">
      <c r="C363" s="83"/>
      <c r="E363" s="82"/>
    </row>
    <row r="364" spans="3:5" ht="18">
      <c r="C364" s="83"/>
      <c r="E364" s="82"/>
    </row>
    <row r="365" spans="3:5" ht="18">
      <c r="C365" s="83"/>
      <c r="E365" s="82"/>
    </row>
    <row r="366" spans="3:5" ht="18">
      <c r="C366" s="83"/>
      <c r="E366" s="82"/>
    </row>
    <row r="367" spans="3:5" ht="18">
      <c r="C367" s="83"/>
      <c r="E367" s="82"/>
    </row>
    <row r="368" spans="3:5" ht="18">
      <c r="C368" s="83"/>
      <c r="E368" s="82"/>
    </row>
    <row r="369" spans="3:5" ht="18">
      <c r="C369" s="83"/>
      <c r="E369" s="82"/>
    </row>
    <row r="370" spans="3:5" ht="18">
      <c r="C370" s="83"/>
      <c r="E370" s="82"/>
    </row>
    <row r="371" spans="3:5" ht="18">
      <c r="C371" s="83"/>
      <c r="E371" s="82"/>
    </row>
    <row r="372" spans="3:5" ht="18">
      <c r="C372" s="83"/>
      <c r="E372" s="82"/>
    </row>
    <row r="373" spans="3:5" ht="18">
      <c r="C373" s="83"/>
      <c r="E373" s="82"/>
    </row>
    <row r="374" spans="3:5" ht="18">
      <c r="C374" s="83"/>
      <c r="E374" s="82"/>
    </row>
    <row r="375" spans="3:5" ht="18">
      <c r="C375" s="83"/>
      <c r="E375" s="82"/>
    </row>
    <row r="376" spans="3:5" ht="18">
      <c r="C376" s="83"/>
      <c r="E376" s="82"/>
    </row>
    <row r="377" spans="3:5" ht="18">
      <c r="C377" s="83"/>
      <c r="E377" s="82"/>
    </row>
    <row r="378" spans="3:5" ht="18">
      <c r="C378" s="83"/>
      <c r="E378" s="82"/>
    </row>
    <row r="379" spans="3:5" ht="18">
      <c r="C379" s="83"/>
      <c r="E379" s="82"/>
    </row>
    <row r="380" spans="3:5" ht="18">
      <c r="C380" s="83"/>
      <c r="E380" s="82"/>
    </row>
    <row r="381" spans="3:5" ht="18">
      <c r="C381" s="83"/>
      <c r="E381" s="82"/>
    </row>
    <row r="382" spans="3:5" ht="18">
      <c r="C382" s="83"/>
      <c r="E382" s="82"/>
    </row>
    <row r="383" spans="3:5" ht="18">
      <c r="C383" s="83"/>
      <c r="E383" s="82"/>
    </row>
    <row r="384" spans="3:5" ht="18">
      <c r="C384" s="83"/>
      <c r="E384" s="82"/>
    </row>
    <row r="385" spans="3:5" ht="18">
      <c r="C385" s="83"/>
      <c r="E385" s="82"/>
    </row>
    <row r="386" spans="3:5" ht="18">
      <c r="C386" s="83"/>
      <c r="E386" s="82"/>
    </row>
    <row r="387" spans="3:5" ht="18">
      <c r="C387" s="83"/>
      <c r="E387" s="82"/>
    </row>
    <row r="388" spans="3:5" ht="18">
      <c r="C388" s="83"/>
      <c r="E388" s="82"/>
    </row>
    <row r="389" spans="3:5" ht="18">
      <c r="C389" s="83"/>
      <c r="E389" s="82"/>
    </row>
    <row r="390" spans="3:5" ht="18">
      <c r="C390" s="83"/>
      <c r="E390" s="82"/>
    </row>
    <row r="391" spans="3:5" ht="18">
      <c r="C391" s="83"/>
      <c r="E391" s="82"/>
    </row>
    <row r="392" spans="3:5" ht="18">
      <c r="C392" s="83"/>
      <c r="E392" s="82"/>
    </row>
    <row r="393" spans="3:5" ht="18">
      <c r="C393" s="83"/>
      <c r="E393" s="82"/>
    </row>
    <row r="394" spans="3:5" ht="18">
      <c r="C394" s="83"/>
      <c r="E394" s="82"/>
    </row>
    <row r="395" spans="3:5" ht="18">
      <c r="C395" s="83"/>
      <c r="E395" s="82"/>
    </row>
    <row r="396" spans="3:5" ht="18">
      <c r="C396" s="83"/>
      <c r="E396" s="82"/>
    </row>
    <row r="397" spans="3:5" ht="18">
      <c r="C397" s="83"/>
      <c r="E397" s="82"/>
    </row>
    <row r="398" spans="3:5" ht="18">
      <c r="C398" s="83"/>
      <c r="E398" s="82"/>
    </row>
    <row r="399" spans="3:5" ht="18">
      <c r="C399" s="83"/>
      <c r="E399" s="82"/>
    </row>
    <row r="400" spans="3:5" ht="18">
      <c r="C400" s="83"/>
      <c r="E400" s="82"/>
    </row>
    <row r="401" spans="3:5" ht="18">
      <c r="C401" s="83"/>
      <c r="E401" s="82"/>
    </row>
    <row r="402" spans="3:5" ht="18">
      <c r="C402" s="83"/>
      <c r="E402" s="82"/>
    </row>
    <row r="403" spans="3:5" ht="18">
      <c r="C403" s="83"/>
      <c r="E403" s="82"/>
    </row>
    <row r="404" spans="3:5" ht="18">
      <c r="C404" s="83"/>
      <c r="E404" s="82"/>
    </row>
    <row r="405" spans="3:5" ht="18">
      <c r="C405" s="83"/>
      <c r="E405" s="82"/>
    </row>
    <row r="406" spans="3:5" ht="18">
      <c r="C406" s="83"/>
      <c r="E406" s="82"/>
    </row>
    <row r="407" spans="3:5" ht="18">
      <c r="C407" s="83"/>
      <c r="E407" s="82"/>
    </row>
    <row r="408" spans="3:5" ht="18">
      <c r="C408" s="83"/>
      <c r="E408" s="82"/>
    </row>
    <row r="409" spans="3:5" ht="18">
      <c r="C409" s="83"/>
      <c r="E409" s="82"/>
    </row>
    <row r="410" spans="3:5" ht="18">
      <c r="C410" s="83"/>
      <c r="E410" s="82"/>
    </row>
    <row r="411" spans="3:5" ht="18">
      <c r="C411" s="83"/>
      <c r="E411" s="82"/>
    </row>
    <row r="412" spans="3:5" ht="18">
      <c r="C412" s="83"/>
      <c r="E412" s="82"/>
    </row>
    <row r="413" spans="3:5" ht="18">
      <c r="C413" s="83"/>
      <c r="E413" s="82"/>
    </row>
    <row r="414" spans="3:5" ht="18">
      <c r="C414" s="83"/>
      <c r="E414" s="82"/>
    </row>
    <row r="415" spans="3:5" ht="18">
      <c r="C415" s="83"/>
      <c r="E415" s="82"/>
    </row>
    <row r="416" spans="3:5" ht="18">
      <c r="C416" s="83"/>
      <c r="E416" s="82"/>
    </row>
    <row r="417" spans="3:5" ht="18">
      <c r="C417" s="83"/>
      <c r="E417" s="82"/>
    </row>
    <row r="418" spans="3:5" ht="18">
      <c r="C418" s="83"/>
      <c r="E418" s="82"/>
    </row>
    <row r="419" spans="3:5" ht="18">
      <c r="C419" s="83"/>
      <c r="E419" s="82"/>
    </row>
    <row r="420" spans="3:5" ht="18">
      <c r="C420" s="83"/>
      <c r="E420" s="82"/>
    </row>
    <row r="421" spans="3:5" ht="18">
      <c r="C421" s="83"/>
      <c r="E421" s="82"/>
    </row>
    <row r="422" spans="3:5" ht="18">
      <c r="C422" s="83"/>
      <c r="E422" s="82"/>
    </row>
    <row r="423" spans="3:5" ht="18">
      <c r="C423" s="83"/>
      <c r="E423" s="82"/>
    </row>
    <row r="424" spans="3:5" ht="18">
      <c r="C424" s="83"/>
      <c r="E424" s="82"/>
    </row>
    <row r="425" spans="3:5" ht="18">
      <c r="C425" s="83"/>
      <c r="E425" s="82"/>
    </row>
    <row r="426" spans="3:5" ht="18">
      <c r="C426" s="83"/>
      <c r="E426" s="82"/>
    </row>
    <row r="427" spans="3:5" ht="18">
      <c r="C427" s="83"/>
      <c r="E427" s="82"/>
    </row>
    <row r="428" spans="3:5" ht="18">
      <c r="C428" s="83"/>
      <c r="E428" s="82"/>
    </row>
    <row r="429" spans="3:5" ht="18">
      <c r="C429" s="83"/>
      <c r="E429" s="82"/>
    </row>
    <row r="430" spans="3:5" ht="18">
      <c r="C430" s="83"/>
      <c r="E430" s="82"/>
    </row>
    <row r="431" spans="3:5" ht="18">
      <c r="C431" s="83"/>
      <c r="E431" s="82"/>
    </row>
    <row r="432" spans="3:5" ht="18">
      <c r="C432" s="83"/>
      <c r="E432" s="82"/>
    </row>
    <row r="433" spans="3:5" ht="18">
      <c r="C433" s="83"/>
      <c r="E433" s="82"/>
    </row>
    <row r="434" spans="3:5" ht="18">
      <c r="C434" s="83"/>
      <c r="E434" s="82"/>
    </row>
    <row r="435" spans="3:5" ht="18">
      <c r="C435" s="83"/>
      <c r="E435" s="82"/>
    </row>
    <row r="436" spans="3:5" ht="18">
      <c r="C436" s="83"/>
      <c r="E436" s="82"/>
    </row>
    <row r="437" spans="3:5" ht="18">
      <c r="C437" s="83"/>
      <c r="E437" s="82"/>
    </row>
    <row r="438" spans="3:5" ht="18">
      <c r="C438" s="83"/>
      <c r="E438" s="82"/>
    </row>
    <row r="439" spans="3:5" ht="18">
      <c r="C439" s="83"/>
      <c r="E439" s="82"/>
    </row>
    <row r="440" spans="3:5" ht="18">
      <c r="C440" s="83"/>
      <c r="E440" s="82"/>
    </row>
    <row r="441" spans="3:5" ht="18">
      <c r="C441" s="83"/>
      <c r="E441" s="82"/>
    </row>
    <row r="442" spans="3:5" ht="18">
      <c r="C442" s="83"/>
      <c r="E442" s="82"/>
    </row>
    <row r="443" spans="3:5" ht="18">
      <c r="C443" s="83"/>
      <c r="E443" s="82"/>
    </row>
    <row r="444" spans="3:5" ht="18">
      <c r="C444" s="83"/>
      <c r="E444" s="82"/>
    </row>
    <row r="445" spans="3:5" ht="18">
      <c r="C445" s="83"/>
      <c r="E445" s="82"/>
    </row>
    <row r="446" spans="3:5" ht="18">
      <c r="C446" s="83"/>
      <c r="E446" s="82"/>
    </row>
    <row r="447" spans="3:5" ht="18">
      <c r="C447" s="83"/>
      <c r="E447" s="82"/>
    </row>
    <row r="448" spans="3:5" ht="18">
      <c r="C448" s="83"/>
      <c r="E448" s="82"/>
    </row>
    <row r="449" spans="3:5" ht="18">
      <c r="C449" s="83"/>
      <c r="E449" s="82"/>
    </row>
    <row r="450" spans="3:5" ht="18">
      <c r="C450" s="83"/>
      <c r="E450" s="82"/>
    </row>
    <row r="451" spans="3:5" ht="18">
      <c r="C451" s="83"/>
      <c r="E451" s="82"/>
    </row>
    <row r="452" spans="3:5" ht="18">
      <c r="C452" s="83"/>
      <c r="E452" s="82"/>
    </row>
    <row r="453" spans="3:5" ht="18">
      <c r="C453" s="83"/>
      <c r="E453" s="82"/>
    </row>
    <row r="454" spans="3:5" ht="18">
      <c r="C454" s="83"/>
      <c r="E454" s="82"/>
    </row>
    <row r="455" spans="3:5" ht="18">
      <c r="C455" s="83"/>
      <c r="E455" s="82"/>
    </row>
    <row r="456" spans="3:5" ht="18">
      <c r="C456" s="83"/>
      <c r="E456" s="82"/>
    </row>
    <row r="457" spans="3:5" ht="18">
      <c r="C457" s="82"/>
      <c r="E457" s="82"/>
    </row>
    <row r="458" spans="3:5" ht="18">
      <c r="C458" s="82"/>
      <c r="E458" s="82"/>
    </row>
    <row r="459" spans="3:5" ht="18">
      <c r="C459" s="82"/>
      <c r="E459" s="82"/>
    </row>
    <row r="460" spans="3:5" ht="18">
      <c r="C460" s="82"/>
      <c r="E460" s="82"/>
    </row>
    <row r="461" spans="3:5" ht="18">
      <c r="C461" s="82"/>
      <c r="E461" s="82"/>
    </row>
    <row r="462" spans="3:5" ht="18">
      <c r="C462" s="82"/>
      <c r="E462" s="82"/>
    </row>
    <row r="463" spans="3:5" ht="18">
      <c r="C463" s="82"/>
      <c r="E463" s="82"/>
    </row>
    <row r="464" spans="3:5" ht="18">
      <c r="C464" s="82"/>
      <c r="E464" s="82"/>
    </row>
    <row r="465" spans="3:5" ht="18">
      <c r="C465" s="82"/>
      <c r="E465" s="82"/>
    </row>
    <row r="466" spans="3:5" ht="18">
      <c r="C466" s="82"/>
      <c r="E466" s="82"/>
    </row>
    <row r="467" spans="3:5" ht="18">
      <c r="C467" s="82"/>
      <c r="E467" s="82"/>
    </row>
    <row r="468" spans="3:5" ht="18">
      <c r="C468" s="82"/>
      <c r="E468" s="82"/>
    </row>
    <row r="469" spans="3:5" ht="18">
      <c r="C469" s="82"/>
      <c r="E469" s="82"/>
    </row>
    <row r="470" spans="3:5" ht="18">
      <c r="C470" s="82"/>
      <c r="E470" s="82"/>
    </row>
    <row r="471" spans="3:5" ht="18">
      <c r="C471" s="82"/>
      <c r="E471" s="82"/>
    </row>
    <row r="472" spans="3:5" ht="18">
      <c r="C472" s="82"/>
      <c r="E472" s="82"/>
    </row>
    <row r="473" spans="3:5" ht="18">
      <c r="C473" s="82"/>
      <c r="E473" s="82"/>
    </row>
    <row r="474" spans="3:5" ht="18">
      <c r="C474" s="82"/>
      <c r="E474" s="82"/>
    </row>
    <row r="475" spans="3:5" ht="18">
      <c r="C475" s="82"/>
      <c r="E475" s="82"/>
    </row>
    <row r="476" spans="3:5" ht="18">
      <c r="C476" s="82"/>
      <c r="E476" s="82"/>
    </row>
    <row r="477" spans="3:5" ht="18">
      <c r="C477" s="82"/>
      <c r="E477" s="82"/>
    </row>
    <row r="478" spans="3:5" ht="18">
      <c r="C478" s="82"/>
      <c r="E478" s="82"/>
    </row>
    <row r="479" spans="3:5" ht="18">
      <c r="C479" s="82"/>
      <c r="E479" s="82"/>
    </row>
    <row r="480" spans="3:5" ht="18">
      <c r="C480" s="82"/>
      <c r="E480" s="82"/>
    </row>
    <row r="481" spans="3:5" ht="18">
      <c r="C481" s="82"/>
      <c r="E481" s="82"/>
    </row>
    <row r="482" spans="3:5" ht="18">
      <c r="C482" s="82"/>
      <c r="E482" s="82"/>
    </row>
    <row r="483" spans="3:5" ht="18">
      <c r="C483" s="82"/>
      <c r="E483" s="82"/>
    </row>
    <row r="484" spans="3:5" ht="18">
      <c r="C484" s="82"/>
      <c r="E484" s="82"/>
    </row>
    <row r="485" spans="3:5" ht="18">
      <c r="C485" s="82"/>
      <c r="E485" s="82"/>
    </row>
    <row r="486" spans="3:5" ht="18">
      <c r="C486" s="82"/>
      <c r="E486" s="82"/>
    </row>
    <row r="487" spans="3:5" ht="18">
      <c r="C487" s="82"/>
      <c r="E487" s="82"/>
    </row>
    <row r="488" spans="3:5" ht="18">
      <c r="C488" s="82"/>
      <c r="E488" s="82"/>
    </row>
    <row r="489" spans="3:5" ht="18">
      <c r="C489" s="82"/>
      <c r="E489" s="82"/>
    </row>
    <row r="490" spans="3:5" ht="18">
      <c r="C490" s="82"/>
      <c r="E490" s="82"/>
    </row>
    <row r="491" spans="3:5" ht="18">
      <c r="C491" s="82"/>
      <c r="E491" s="82"/>
    </row>
    <row r="492" spans="3:5" ht="18">
      <c r="C492" s="82"/>
      <c r="E492" s="82"/>
    </row>
    <row r="493" spans="3:5" ht="18">
      <c r="C493" s="82"/>
      <c r="E493" s="82"/>
    </row>
    <row r="494" spans="3:5" ht="18">
      <c r="C494" s="82"/>
      <c r="E494" s="82"/>
    </row>
    <row r="495" spans="3:5" ht="18">
      <c r="C495" s="82"/>
      <c r="E495" s="82"/>
    </row>
    <row r="496" spans="3:5" ht="18">
      <c r="C496" s="82"/>
      <c r="E496" s="82"/>
    </row>
    <row r="497" spans="3:5" ht="18">
      <c r="C497" s="82"/>
      <c r="E497" s="82"/>
    </row>
    <row r="498" spans="3:5" ht="18">
      <c r="C498" s="82"/>
      <c r="E498" s="82"/>
    </row>
    <row r="499" spans="3:5" ht="18">
      <c r="C499" s="82"/>
      <c r="E499" s="82"/>
    </row>
    <row r="500" spans="3:5" ht="18">
      <c r="C500" s="82"/>
      <c r="E500" s="82"/>
    </row>
    <row r="501" spans="3:5" ht="18">
      <c r="C501" s="82"/>
      <c r="E501" s="82"/>
    </row>
    <row r="502" spans="3:5" ht="18">
      <c r="C502" s="82"/>
      <c r="E502" s="82"/>
    </row>
    <row r="503" spans="3:5" ht="18">
      <c r="C503" s="82"/>
      <c r="E503" s="82"/>
    </row>
    <row r="504" spans="3:5" ht="18">
      <c r="C504" s="82"/>
      <c r="E504" s="82"/>
    </row>
    <row r="505" spans="3:5" ht="18">
      <c r="C505" s="82"/>
      <c r="E505" s="82"/>
    </row>
    <row r="506" spans="3:5" ht="18">
      <c r="C506" s="82"/>
      <c r="E506" s="82"/>
    </row>
    <row r="507" spans="3:5" ht="18">
      <c r="C507" s="82"/>
      <c r="E507" s="82"/>
    </row>
    <row r="508" spans="3:5" ht="18">
      <c r="C508" s="82"/>
      <c r="E508" s="82"/>
    </row>
    <row r="509" spans="3:5" ht="18">
      <c r="C509" s="82"/>
      <c r="E509" s="82"/>
    </row>
    <row r="510" spans="3:5" ht="18">
      <c r="C510" s="82"/>
      <c r="E510" s="82"/>
    </row>
    <row r="511" spans="3:5" ht="18">
      <c r="C511" s="82"/>
      <c r="E511" s="82"/>
    </row>
    <row r="512" spans="3:5" ht="18">
      <c r="C512" s="82"/>
      <c r="E512" s="82"/>
    </row>
    <row r="513" spans="3:5" ht="18">
      <c r="C513" s="82"/>
      <c r="E513" s="82"/>
    </row>
    <row r="514" spans="3:5" ht="18">
      <c r="C514" s="82"/>
      <c r="E514" s="82"/>
    </row>
    <row r="515" spans="3:5" ht="18">
      <c r="C515" s="82"/>
      <c r="E515" s="82"/>
    </row>
    <row r="516" spans="3:5" ht="18">
      <c r="C516" s="82"/>
      <c r="E516" s="82"/>
    </row>
    <row r="517" spans="3:5" ht="18">
      <c r="C517" s="82"/>
      <c r="E517" s="82"/>
    </row>
    <row r="518" spans="3:5" ht="18">
      <c r="C518" s="82"/>
      <c r="E518" s="82"/>
    </row>
    <row r="519" spans="3:5" ht="18">
      <c r="C519" s="82"/>
      <c r="E519" s="82"/>
    </row>
    <row r="520" spans="3:5" ht="18">
      <c r="C520" s="82"/>
      <c r="E520" s="82"/>
    </row>
    <row r="521" spans="3:5" ht="18">
      <c r="C521" s="82"/>
      <c r="E521" s="82"/>
    </row>
    <row r="522" spans="3:5" ht="18">
      <c r="C522" s="82"/>
      <c r="E522" s="82"/>
    </row>
    <row r="523" spans="3:5" ht="18">
      <c r="C523" s="82"/>
      <c r="E523" s="82"/>
    </row>
    <row r="524" spans="3:5" ht="18">
      <c r="C524" s="82"/>
      <c r="E524" s="82"/>
    </row>
    <row r="525" spans="3:5" ht="18">
      <c r="C525" s="82"/>
      <c r="E525" s="82"/>
    </row>
    <row r="526" spans="3:5" ht="18">
      <c r="C526" s="82"/>
      <c r="E526" s="82"/>
    </row>
    <row r="527" spans="3:5" ht="18">
      <c r="C527" s="82"/>
      <c r="E527" s="82"/>
    </row>
    <row r="528" spans="3:5" ht="18">
      <c r="C528" s="82"/>
      <c r="E528" s="82"/>
    </row>
    <row r="529" spans="3:5" ht="18">
      <c r="C529" s="82"/>
      <c r="E529" s="82"/>
    </row>
    <row r="530" spans="3:5" ht="18">
      <c r="C530" s="82"/>
      <c r="E530" s="82"/>
    </row>
    <row r="531" spans="3:5" ht="18">
      <c r="C531" s="82"/>
      <c r="E531" s="82"/>
    </row>
    <row r="532" spans="3:5" ht="18">
      <c r="C532" s="82"/>
      <c r="E532" s="82"/>
    </row>
    <row r="533" spans="3:5" ht="18">
      <c r="C533" s="82"/>
      <c r="E533" s="82"/>
    </row>
    <row r="534" spans="3:5" ht="18">
      <c r="C534" s="82"/>
      <c r="E534" s="82"/>
    </row>
    <row r="535" spans="3:5" ht="18">
      <c r="C535" s="82"/>
      <c r="E535" s="82"/>
    </row>
    <row r="536" spans="3:5" ht="18">
      <c r="C536" s="82"/>
      <c r="E536" s="82"/>
    </row>
    <row r="537" spans="3:5" ht="18">
      <c r="C537" s="82"/>
      <c r="E537" s="82"/>
    </row>
    <row r="538" spans="3:5" ht="18">
      <c r="C538" s="82"/>
      <c r="E538" s="82"/>
    </row>
    <row r="539" spans="3:5" ht="18">
      <c r="C539" s="82"/>
      <c r="E539" s="82"/>
    </row>
    <row r="540" spans="3:5" ht="18">
      <c r="C540" s="82"/>
      <c r="E540" s="82"/>
    </row>
    <row r="541" spans="3:5" ht="18">
      <c r="C541" s="82"/>
      <c r="E541" s="82"/>
    </row>
    <row r="542" spans="3:5" ht="18">
      <c r="C542" s="82"/>
      <c r="E542" s="82"/>
    </row>
    <row r="543" spans="3:5" ht="18">
      <c r="C543" s="82"/>
      <c r="E543" s="82"/>
    </row>
    <row r="544" spans="3:5" ht="18">
      <c r="C544" s="82"/>
      <c r="E544" s="82"/>
    </row>
    <row r="545" spans="3:5" ht="18">
      <c r="C545" s="82"/>
      <c r="E545" s="82"/>
    </row>
    <row r="546" spans="3:5" ht="18">
      <c r="C546" s="82"/>
      <c r="E546" s="82"/>
    </row>
    <row r="547" spans="3:5" ht="18">
      <c r="C547" s="82"/>
      <c r="E547" s="82"/>
    </row>
    <row r="548" spans="3:5" ht="18">
      <c r="C548" s="82"/>
      <c r="E548" s="82"/>
    </row>
    <row r="549" spans="3:5" ht="18">
      <c r="C549" s="82"/>
      <c r="E549" s="82"/>
    </row>
    <row r="550" spans="3:5" ht="18">
      <c r="C550" s="82"/>
      <c r="E550" s="82"/>
    </row>
    <row r="551" spans="3:5" ht="18">
      <c r="C551" s="82"/>
      <c r="E551" s="82"/>
    </row>
    <row r="552" spans="3:5" ht="18">
      <c r="C552" s="82"/>
      <c r="E552" s="82"/>
    </row>
    <row r="553" spans="3:5" ht="18">
      <c r="C553" s="82"/>
      <c r="E553" s="82"/>
    </row>
    <row r="554" spans="3:5" ht="18">
      <c r="C554" s="82"/>
      <c r="E554" s="82"/>
    </row>
    <row r="555" spans="3:5" ht="18">
      <c r="C555" s="82"/>
      <c r="E555" s="82"/>
    </row>
    <row r="556" spans="3:5" ht="18">
      <c r="C556" s="82"/>
      <c r="E556" s="82"/>
    </row>
    <row r="557" spans="3:5" ht="18">
      <c r="C557" s="82"/>
      <c r="E557" s="82"/>
    </row>
    <row r="558" spans="3:5" ht="18">
      <c r="C558" s="82"/>
      <c r="E558" s="82"/>
    </row>
    <row r="559" spans="3:5" ht="18">
      <c r="C559" s="82"/>
      <c r="E559" s="82"/>
    </row>
    <row r="560" spans="3:5" ht="18">
      <c r="C560" s="82"/>
      <c r="E560" s="82"/>
    </row>
    <row r="561" spans="3:5" ht="18">
      <c r="C561" s="82"/>
      <c r="E561" s="82"/>
    </row>
    <row r="562" spans="3:5" ht="18">
      <c r="C562" s="82"/>
      <c r="E562" s="82"/>
    </row>
    <row r="563" spans="3:5" ht="18">
      <c r="C563" s="82"/>
      <c r="E563" s="82"/>
    </row>
    <row r="564" spans="3:5" ht="18">
      <c r="C564" s="82"/>
      <c r="E564" s="82"/>
    </row>
    <row r="565" spans="3:5" ht="18">
      <c r="C565" s="82"/>
      <c r="E565" s="82"/>
    </row>
    <row r="566" spans="3:5" ht="18">
      <c r="C566" s="82"/>
      <c r="E566" s="82"/>
    </row>
    <row r="567" spans="3:5" ht="18">
      <c r="C567" s="82"/>
      <c r="E567" s="82"/>
    </row>
    <row r="568" spans="3:5" ht="18">
      <c r="C568" s="82"/>
      <c r="E568" s="82"/>
    </row>
    <row r="569" spans="3:5" ht="18">
      <c r="C569" s="82"/>
      <c r="E569" s="82"/>
    </row>
    <row r="570" spans="3:5" ht="18">
      <c r="C570" s="82"/>
      <c r="E570" s="82"/>
    </row>
    <row r="571" spans="3:5" ht="18">
      <c r="C571" s="82"/>
      <c r="E571" s="82"/>
    </row>
    <row r="572" spans="3:5" ht="18">
      <c r="C572" s="82"/>
      <c r="E572" s="82"/>
    </row>
    <row r="573" spans="3:5" ht="18">
      <c r="C573" s="82"/>
      <c r="E573" s="82"/>
    </row>
    <row r="574" spans="3:5" ht="18">
      <c r="C574" s="82"/>
      <c r="E574" s="82"/>
    </row>
    <row r="575" spans="3:5" ht="18">
      <c r="C575" s="82"/>
      <c r="E575" s="82"/>
    </row>
    <row r="576" spans="3:5" ht="18">
      <c r="C576" s="82"/>
      <c r="E576" s="82"/>
    </row>
    <row r="577" spans="3:5" ht="18">
      <c r="C577" s="82"/>
      <c r="E577" s="82"/>
    </row>
    <row r="578" spans="3:5" ht="18">
      <c r="C578" s="82"/>
      <c r="E578" s="82"/>
    </row>
    <row r="579" spans="3:5" ht="18">
      <c r="C579" s="82"/>
      <c r="E579" s="82"/>
    </row>
    <row r="580" spans="3:5" ht="18">
      <c r="C580" s="82"/>
      <c r="E580" s="82"/>
    </row>
    <row r="581" spans="3:5" ht="18">
      <c r="C581" s="82"/>
      <c r="E581" s="82"/>
    </row>
    <row r="582" spans="3:5" ht="18">
      <c r="C582" s="82"/>
      <c r="E582" s="82"/>
    </row>
    <row r="583" spans="3:5" ht="18">
      <c r="C583" s="82"/>
      <c r="E583" s="82"/>
    </row>
    <row r="584" spans="3:5" ht="18">
      <c r="C584" s="82"/>
      <c r="E584" s="82"/>
    </row>
    <row r="585" spans="3:5" ht="18">
      <c r="C585" s="82"/>
      <c r="E585" s="82"/>
    </row>
    <row r="586" spans="3:5" ht="18">
      <c r="C586" s="82"/>
      <c r="E586" s="82"/>
    </row>
    <row r="587" spans="3:5" ht="18">
      <c r="C587" s="82"/>
      <c r="E587" s="82"/>
    </row>
    <row r="588" spans="3:5" ht="18">
      <c r="C588" s="82"/>
      <c r="E588" s="82"/>
    </row>
    <row r="589" spans="3:5" ht="18">
      <c r="C589" s="82"/>
      <c r="E589" s="82"/>
    </row>
    <row r="590" spans="3:5" ht="18">
      <c r="C590" s="82"/>
      <c r="E590" s="82"/>
    </row>
    <row r="591" spans="3:5" ht="18">
      <c r="C591" s="82"/>
      <c r="E591" s="82"/>
    </row>
    <row r="592" spans="3:5" ht="18">
      <c r="C592" s="82"/>
      <c r="E592" s="82"/>
    </row>
    <row r="593" spans="3:5" ht="18">
      <c r="C593" s="82"/>
      <c r="E593" s="82"/>
    </row>
    <row r="594" spans="3:5" ht="18">
      <c r="C594" s="82"/>
      <c r="E594" s="82"/>
    </row>
    <row r="595" spans="3:5" ht="18">
      <c r="C595" s="82"/>
      <c r="E595" s="82"/>
    </row>
    <row r="596" spans="3:5" ht="18">
      <c r="C596" s="82"/>
      <c r="E596" s="82"/>
    </row>
    <row r="597" spans="3:5" ht="18">
      <c r="C597" s="82"/>
      <c r="E597" s="82"/>
    </row>
    <row r="598" spans="3:5" ht="18">
      <c r="C598" s="82"/>
      <c r="E598" s="82"/>
    </row>
    <row r="599" spans="3:5" ht="18">
      <c r="C599" s="82"/>
      <c r="E599" s="82"/>
    </row>
    <row r="600" spans="3:5" ht="18">
      <c r="C600" s="82"/>
      <c r="E600" s="82"/>
    </row>
    <row r="601" spans="3:5" ht="18">
      <c r="C601" s="82"/>
      <c r="E601" s="82"/>
    </row>
    <row r="602" spans="3:5" ht="18">
      <c r="C602" s="82"/>
      <c r="E602" s="82"/>
    </row>
    <row r="603" spans="3:5" ht="18">
      <c r="C603" s="82"/>
      <c r="E603" s="82"/>
    </row>
    <row r="604" spans="3:5" ht="18">
      <c r="C604" s="82"/>
      <c r="E604" s="82"/>
    </row>
    <row r="605" spans="3:5" ht="18">
      <c r="C605" s="82"/>
      <c r="E605" s="82"/>
    </row>
    <row r="606" spans="3:5" ht="18">
      <c r="C606" s="82"/>
      <c r="E606" s="82"/>
    </row>
    <row r="607" spans="3:5" ht="18">
      <c r="C607" s="82"/>
      <c r="E607" s="82"/>
    </row>
    <row r="608" spans="3:5" ht="18">
      <c r="C608" s="82"/>
      <c r="E608" s="82"/>
    </row>
    <row r="609" spans="3:5" ht="18">
      <c r="C609" s="82"/>
      <c r="E609" s="82"/>
    </row>
    <row r="610" spans="3:5" ht="18">
      <c r="C610" s="82"/>
      <c r="E610" s="82"/>
    </row>
    <row r="611" spans="3:5" ht="18">
      <c r="C611" s="82"/>
      <c r="E611" s="82"/>
    </row>
    <row r="612" spans="3:5" ht="18">
      <c r="C612" s="82"/>
      <c r="E612" s="82"/>
    </row>
    <row r="613" spans="3:5" ht="18">
      <c r="C613" s="82"/>
      <c r="E613" s="82"/>
    </row>
    <row r="614" spans="3:5" ht="18">
      <c r="C614" s="82"/>
      <c r="E614" s="82"/>
    </row>
    <row r="615" spans="3:5" ht="18">
      <c r="C615" s="82"/>
      <c r="E615" s="82"/>
    </row>
    <row r="616" spans="3:5" ht="18">
      <c r="C616" s="82"/>
      <c r="E616" s="82"/>
    </row>
    <row r="617" spans="3:5" ht="18">
      <c r="C617" s="82"/>
      <c r="E617" s="82"/>
    </row>
    <row r="618" spans="3:5" ht="18">
      <c r="C618" s="82"/>
      <c r="E618" s="82"/>
    </row>
    <row r="619" spans="3:5" ht="18">
      <c r="C619" s="82"/>
      <c r="E619" s="82"/>
    </row>
    <row r="620" spans="3:5" ht="18">
      <c r="C620" s="82"/>
      <c r="E620" s="82"/>
    </row>
    <row r="621" spans="3:5" ht="18">
      <c r="C621" s="82"/>
      <c r="E621" s="82"/>
    </row>
    <row r="622" spans="3:5" ht="18">
      <c r="C622" s="82"/>
      <c r="E622" s="82"/>
    </row>
    <row r="623" spans="3:5" ht="18">
      <c r="C623" s="82"/>
      <c r="E623" s="82"/>
    </row>
    <row r="624" spans="3:5" ht="18">
      <c r="C624" s="82"/>
      <c r="E624" s="82"/>
    </row>
    <row r="625" spans="3:5" ht="18">
      <c r="C625" s="82"/>
      <c r="E625" s="82"/>
    </row>
    <row r="626" spans="3:5" ht="18">
      <c r="C626" s="82"/>
      <c r="E626" s="82"/>
    </row>
    <row r="627" spans="3:5" ht="18">
      <c r="C627" s="82"/>
      <c r="E627" s="82"/>
    </row>
    <row r="628" spans="3:5" ht="18">
      <c r="C628" s="82"/>
      <c r="E628" s="82"/>
    </row>
    <row r="629" spans="3:5" ht="18">
      <c r="C629" s="82"/>
      <c r="E629" s="82"/>
    </row>
    <row r="630" spans="3:5" ht="18">
      <c r="C630" s="82"/>
      <c r="E630" s="82"/>
    </row>
    <row r="631" spans="3:5" ht="18">
      <c r="C631" s="82"/>
      <c r="E631" s="82"/>
    </row>
    <row r="632" spans="3:5" ht="18">
      <c r="C632" s="82"/>
      <c r="E632" s="82"/>
    </row>
    <row r="633" spans="3:5" ht="18">
      <c r="C633" s="82"/>
      <c r="E633" s="82"/>
    </row>
    <row r="634" spans="3:5" ht="18">
      <c r="C634" s="82"/>
      <c r="E634" s="82"/>
    </row>
    <row r="635" spans="3:5" ht="18">
      <c r="C635" s="82"/>
      <c r="E635" s="82"/>
    </row>
    <row r="636" spans="3:5" ht="18">
      <c r="C636" s="82"/>
      <c r="E636" s="82"/>
    </row>
    <row r="637" spans="3:5" ht="18">
      <c r="C637" s="82"/>
      <c r="E637" s="82"/>
    </row>
    <row r="638" spans="3:5" ht="18">
      <c r="C638" s="82"/>
      <c r="E638" s="82"/>
    </row>
    <row r="639" spans="3:5" ht="18">
      <c r="C639" s="82"/>
      <c r="E639" s="82"/>
    </row>
    <row r="640" spans="3:5" ht="18">
      <c r="C640" s="82"/>
      <c r="E640" s="82"/>
    </row>
    <row r="641" spans="3:5" ht="18">
      <c r="C641" s="82"/>
      <c r="E641" s="82"/>
    </row>
    <row r="642" spans="3:5" ht="18">
      <c r="C642" s="82"/>
      <c r="E642" s="82"/>
    </row>
    <row r="643" spans="3:5" ht="18">
      <c r="C643" s="82"/>
      <c r="E643" s="82"/>
    </row>
    <row r="644" spans="3:5" ht="18">
      <c r="C644" s="82"/>
      <c r="E644" s="82"/>
    </row>
    <row r="645" spans="3:5" ht="18">
      <c r="C645" s="82"/>
      <c r="E645" s="82"/>
    </row>
    <row r="646" spans="3:5" ht="18">
      <c r="C646" s="82"/>
      <c r="E646" s="82"/>
    </row>
    <row r="647" spans="3:5" ht="18">
      <c r="C647" s="82"/>
      <c r="E647" s="82"/>
    </row>
    <row r="648" spans="3:5" ht="18">
      <c r="C648" s="82"/>
      <c r="E648" s="82"/>
    </row>
    <row r="649" spans="3:5" ht="18">
      <c r="C649" s="82"/>
      <c r="E649" s="82"/>
    </row>
    <row r="650" spans="3:5" ht="18">
      <c r="C650" s="82"/>
      <c r="E650" s="82"/>
    </row>
    <row r="651" spans="3:5" ht="18">
      <c r="C651" s="82"/>
      <c r="E651" s="82"/>
    </row>
    <row r="652" spans="3:5" ht="18">
      <c r="C652" s="82"/>
      <c r="E652" s="82"/>
    </row>
    <row r="653" spans="3:5" ht="18">
      <c r="C653" s="82"/>
      <c r="E653" s="82"/>
    </row>
    <row r="654" spans="3:5" ht="18">
      <c r="C654" s="82"/>
      <c r="E654" s="82"/>
    </row>
    <row r="655" ht="18">
      <c r="E655" s="82"/>
    </row>
    <row r="656" ht="18">
      <c r="E656" s="82"/>
    </row>
    <row r="657" ht="18">
      <c r="E657" s="82"/>
    </row>
    <row r="658" ht="18">
      <c r="E658" s="82"/>
    </row>
  </sheetData>
  <printOptions horizontalCentered="1"/>
  <pageMargins left="0" right="0" top="0.5511811023622047" bottom="0.11811023622047245" header="0" footer="0"/>
  <pageSetup fitToHeight="8" horizontalDpi="600" verticalDpi="600" orientation="portrait" paperSize="9" scale="62" r:id="rId1"/>
  <headerFooter alignWithMargins="0">
    <oddFooter>&amp;C&amp;P</oddFoot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u250201</cp:lastModifiedBy>
  <cp:lastPrinted>2015-11-18T10:26:37Z</cp:lastPrinted>
  <dcterms:created xsi:type="dcterms:W3CDTF">2003-04-04T06:54:01Z</dcterms:created>
  <dcterms:modified xsi:type="dcterms:W3CDTF">2015-11-18T10:27:47Z</dcterms:modified>
  <cp:category/>
  <cp:version/>
  <cp:contentType/>
  <cp:contentStatus/>
</cp:coreProperties>
</file>